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OPĆI DIO -REBALANS" sheetId="1" r:id="rId1"/>
    <sheet name="PLAN RASHODA I IZDATAKA-REBALAN" sheetId="3" r:id="rId2"/>
    <sheet name="PLAN PRIHODA-REBALANS" sheetId="2" r:id="rId3"/>
  </sheets>
  <definedNames>
    <definedName name="_xlnm._FilterDatabase" localSheetId="1" hidden="1">'PLAN RASHODA I IZDATAKA-REBALAN'!#REF!</definedName>
    <definedName name="_xlnm.Print_Titles" localSheetId="1">'PLAN RASHODA I IZDATAKA-REBALAN'!$2:$3</definedName>
    <definedName name="_xlnm.Print_Area" localSheetId="0">'OPĆI DIO -REBALANS'!$A$1:$H$25</definedName>
    <definedName name="_xlnm.Print_Area" localSheetId="1">'PLAN RASHODA I IZDATAKA-REBALAN'!$A$1:$L$48</definedName>
  </definedNames>
  <calcPr calcId="145621"/>
</workbook>
</file>

<file path=xl/calcChain.xml><?xml version="1.0" encoding="utf-8"?>
<calcChain xmlns="http://schemas.openxmlformats.org/spreadsheetml/2006/main">
  <c r="H11" i="1" l="1"/>
  <c r="H10" i="1"/>
  <c r="G9" i="1"/>
  <c r="H9" i="1"/>
  <c r="F9" i="1"/>
  <c r="H6" i="1" l="1"/>
  <c r="H12" i="1" s="1"/>
  <c r="H7" i="1"/>
  <c r="C8" i="3"/>
  <c r="F8" i="3"/>
  <c r="G8" i="3"/>
  <c r="H8" i="3"/>
  <c r="E9" i="3"/>
  <c r="E10" i="3"/>
  <c r="E11" i="3"/>
  <c r="C12" i="3"/>
  <c r="E12" i="3" s="1"/>
  <c r="F12" i="3"/>
  <c r="G12" i="3"/>
  <c r="H12" i="3"/>
  <c r="I12" i="3"/>
  <c r="I7" i="3" s="1"/>
  <c r="I28" i="3" s="1"/>
  <c r="I38" i="3" s="1"/>
  <c r="J12" i="3"/>
  <c r="J7" i="3" s="1"/>
  <c r="J28" i="3" s="1"/>
  <c r="J38" i="3" s="1"/>
  <c r="J48" i="3" s="1"/>
  <c r="E13" i="3"/>
  <c r="E14" i="3"/>
  <c r="E15" i="3"/>
  <c r="E16" i="3"/>
  <c r="E17" i="3"/>
  <c r="C18" i="3"/>
  <c r="E18" i="3" s="1"/>
  <c r="H18" i="3"/>
  <c r="E19" i="3"/>
  <c r="C22" i="3"/>
  <c r="C21" i="3" s="1"/>
  <c r="D22" i="3"/>
  <c r="D21" i="3" s="1"/>
  <c r="D28" i="3" s="1"/>
  <c r="D38" i="3" s="1"/>
  <c r="F22" i="3"/>
  <c r="H22" i="3"/>
  <c r="E23" i="3"/>
  <c r="E24" i="3"/>
  <c r="E25" i="3"/>
  <c r="E27" i="3"/>
  <c r="E31" i="3"/>
  <c r="C32" i="3"/>
  <c r="E32" i="3" s="1"/>
  <c r="F32" i="3"/>
  <c r="H32" i="3"/>
  <c r="E33" i="3"/>
  <c r="E34" i="3"/>
  <c r="E35" i="3"/>
  <c r="E36" i="3"/>
  <c r="C43" i="3"/>
  <c r="C42" i="3" s="1"/>
  <c r="C46" i="3" s="1"/>
  <c r="D43" i="3"/>
  <c r="D42" i="3" s="1"/>
  <c r="G43" i="3"/>
  <c r="G42" i="3" s="1"/>
  <c r="G46" i="3" s="1"/>
  <c r="I43" i="3"/>
  <c r="I42" i="3" s="1"/>
  <c r="I46" i="3" s="1"/>
  <c r="E44" i="3"/>
  <c r="K48" i="3"/>
  <c r="L48" i="3"/>
  <c r="F8" i="2"/>
  <c r="E12" i="2"/>
  <c r="F12" i="2"/>
  <c r="E16" i="2"/>
  <c r="F16" i="2"/>
  <c r="F17" i="2"/>
  <c r="F20" i="2"/>
  <c r="E21" i="2"/>
  <c r="F21" i="2"/>
  <c r="E25" i="2"/>
  <c r="F25" i="2"/>
  <c r="C28" i="2"/>
  <c r="D28" i="2"/>
  <c r="E28" i="2" s="1"/>
  <c r="H21" i="1"/>
  <c r="G21" i="1"/>
  <c r="F21" i="1"/>
  <c r="G6" i="1"/>
  <c r="F6" i="1"/>
  <c r="F12" i="1" s="1"/>
  <c r="F23" i="1" s="1"/>
  <c r="F28" i="2" l="1"/>
  <c r="H7" i="3"/>
  <c r="H28" i="3" s="1"/>
  <c r="H38" i="3" s="1"/>
  <c r="H48" i="3" s="1"/>
  <c r="F7" i="3"/>
  <c r="F28" i="3" s="1"/>
  <c r="F38" i="3" s="1"/>
  <c r="F48" i="3" s="1"/>
  <c r="C7" i="3"/>
  <c r="E22" i="3"/>
  <c r="E21" i="3"/>
  <c r="G7" i="3"/>
  <c r="G28" i="3" s="1"/>
  <c r="G38" i="3" s="1"/>
  <c r="G48" i="3" s="1"/>
  <c r="E8" i="3"/>
  <c r="E7" i="3" s="1"/>
  <c r="G12" i="1"/>
  <c r="E42" i="3"/>
  <c r="E46" i="3" s="1"/>
  <c r="D46" i="3"/>
  <c r="I48" i="3"/>
  <c r="D48" i="3"/>
  <c r="C28" i="3"/>
  <c r="E43" i="3"/>
  <c r="E28" i="3" l="1"/>
  <c r="C38" i="3"/>
  <c r="E38" i="3" l="1"/>
  <c r="E48" i="3" s="1"/>
  <c r="C48" i="3"/>
</calcChain>
</file>

<file path=xl/sharedStrings.xml><?xml version="1.0" encoding="utf-8"?>
<sst xmlns="http://schemas.openxmlformats.org/spreadsheetml/2006/main" count="101" uniqueCount="82">
  <si>
    <t xml:space="preserve">D.V.-S.I. PETAR PAN VODNJAN DIGNANO                                                                        REBALANS FINANCIJSKOG PLANA  ZA 2019. </t>
  </si>
  <si>
    <t>OPĆI DIO</t>
  </si>
  <si>
    <t>Financijski plan
za 2019.</t>
  </si>
  <si>
    <t>Promjena +/-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</si>
  <si>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</si>
  <si>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</si>
  <si>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</si>
  <si>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</si>
  <si>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</si>
  <si>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</si>
  <si>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</si>
  <si>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</si>
  <si>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</si>
  <si>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</si>
  <si>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</si>
  <si>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</si>
  <si>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</si>
  <si>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</si>
  <si>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SVEUKUPNO PRIHODI</t>
  </si>
  <si>
    <t>Donacije</t>
  </si>
  <si>
    <t>DONACIJE</t>
  </si>
  <si>
    <t>IZVOR</t>
  </si>
  <si>
    <t>Pomoći</t>
  </si>
  <si>
    <t>Pomoći EU</t>
  </si>
  <si>
    <t>POMOĆI</t>
  </si>
  <si>
    <t>Ostali nespomenuti prihodi</t>
  </si>
  <si>
    <t>PRIHODI ZA POSEBNE NAMJENE</t>
  </si>
  <si>
    <t>Prihodi od pruženih usluga</t>
  </si>
  <si>
    <t>VLASTITI PRIHODI</t>
  </si>
  <si>
    <t xml:space="preserve">Prihodi od nadležnog proračuna </t>
  </si>
  <si>
    <t>OPĆI PRIHODI I PRIMICI</t>
  </si>
  <si>
    <t>NOVI IZNOS</t>
  </si>
  <si>
    <t>PROMJENA %</t>
  </si>
  <si>
    <t>PROMJENA</t>
  </si>
  <si>
    <t>PLANIRANO</t>
  </si>
  <si>
    <t>PRIHODI</t>
  </si>
  <si>
    <t>KONTO</t>
  </si>
  <si>
    <t>SVEUKUPNO RASHODI</t>
  </si>
  <si>
    <t>UKUPNI RASHODI ZA NABAVU NEF. IMOVINE</t>
  </si>
  <si>
    <t>Izgradnja područnog dječjeg vrtića u Peroju</t>
  </si>
  <si>
    <t>Rashodi za dodatna ulaganja na nefinancijskoj imovini</t>
  </si>
  <si>
    <t>Rashodi za nabavu nefinancijske imovine</t>
  </si>
  <si>
    <t>IZGRADNJA DJEČJEG VRTIĆA U PEROJU</t>
  </si>
  <si>
    <t>C</t>
  </si>
  <si>
    <t>UKUPNI RASHODI POSLOVANJA</t>
  </si>
  <si>
    <t>Ostali nespomenuti rashodi poslovanja</t>
  </si>
  <si>
    <t>Rashodi za usluge</t>
  </si>
  <si>
    <t>Rashodi za materijal i energiju</t>
  </si>
  <si>
    <t>Naknade troškova zaposlenima</t>
  </si>
  <si>
    <t>Materijalni rashodi</t>
  </si>
  <si>
    <t>RASHODI POSLOVANJA -program predškole</t>
  </si>
  <si>
    <t>B</t>
  </si>
  <si>
    <t>UKUPNI RASHODI REDOVNOG POSLOVANJA</t>
  </si>
  <si>
    <t>Izdaci za financijsku imovinu i otplatu zajmova</t>
  </si>
  <si>
    <t>Knjige, umjetnička djela i ostale izložbene vrijednosti</t>
  </si>
  <si>
    <t>Postrojenja i oprema</t>
  </si>
  <si>
    <t>Građevinski objekti</t>
  </si>
  <si>
    <t>Rashodi za nabavu proizvedene dugotrajne  imovine</t>
  </si>
  <si>
    <t>Ostali financijski rashodi</t>
  </si>
  <si>
    <t>Financijski  rashodi</t>
  </si>
  <si>
    <t>Naknada tr.osobama izvan radnog odnosa</t>
  </si>
  <si>
    <t>Doprinosi na plaće</t>
  </si>
  <si>
    <t>Ostali rashodi za zaposlene</t>
  </si>
  <si>
    <t>Plaće (Bruto)</t>
  </si>
  <si>
    <t>Rashodi za zaposlene</t>
  </si>
  <si>
    <t>RASHODI POSLOVANJA</t>
  </si>
  <si>
    <t>A</t>
  </si>
  <si>
    <t>Programska djelatnost vrtića-redovni programi</t>
  </si>
  <si>
    <t>Namjenski primici od zaduživanja</t>
  </si>
  <si>
    <t>Prihodi od nefinancijske imovine i nadoknade šteta s osnova osiguranja</t>
  </si>
  <si>
    <t>Prihodi za posebne namjene</t>
  </si>
  <si>
    <t>Vlastiti prihodi</t>
  </si>
  <si>
    <t>Opći prihodi i primici</t>
  </si>
  <si>
    <t>NOVI PLAN RASHODA</t>
  </si>
  <si>
    <t>REBALANS +/-</t>
  </si>
  <si>
    <t>PRIJEDLOG PLANA ZA 2019.</t>
  </si>
  <si>
    <t>Naziv</t>
  </si>
  <si>
    <t>Šifra</t>
  </si>
  <si>
    <t>Rebalans fin. plana 
za 2019.</t>
  </si>
  <si>
    <t>1. REBALANS PRIHODA I PRIMITAKA ZA 2019</t>
  </si>
  <si>
    <t>D.V.-S.I. PETAR PAN VODNJAN</t>
  </si>
  <si>
    <t xml:space="preserve">1. REBALANS PLANA RASHODA I IZDATAKA ZA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</si>
</sst>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indexed="1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sz val="12"/>
      <color indexed="8"/>
      <name val="MS Sans Serif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6" applyNumberFormat="0" applyAlignment="0" applyProtection="0"/>
    <xf numFmtId="0" fontId="20" fillId="19" borderId="7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6" applyNumberFormat="0" applyAlignment="0" applyProtection="0"/>
    <xf numFmtId="0" fontId="27" fillId="0" borderId="11" applyNumberFormat="0" applyFill="0" applyAlignment="0" applyProtection="0"/>
    <xf numFmtId="0" fontId="28" fillId="9" borderId="0" applyNumberFormat="0" applyBorder="0" applyAlignment="0" applyProtection="0"/>
    <xf numFmtId="0" fontId="1" fillId="0" borderId="0"/>
    <xf numFmtId="0" fontId="2" fillId="6" borderId="12" applyNumberFormat="0" applyFont="0" applyAlignment="0" applyProtection="0"/>
    <xf numFmtId="0" fontId="29" fillId="18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27" fillId="0" borderId="0" applyNumberFormat="0" applyFill="0" applyBorder="0" applyAlignment="0" applyProtection="0"/>
  </cellStyleXfs>
  <cellXfs count="119">
    <xf numFmtId="0" fontId="0" fillId="0" borderId="0" xfId="0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9" fillId="0" borderId="3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2" fillId="2" borderId="2" xfId="0" applyNumberFormat="1" applyFont="1" applyFill="1" applyBorder="1" applyAlignment="1" applyProtection="1"/>
    <xf numFmtId="3" fontId="8" fillId="0" borderId="3" xfId="0" applyNumberFormat="1" applyFont="1" applyFill="1" applyBorder="1" applyAlignment="1" applyProtection="1">
      <alignment horizontal="right" wrapText="1"/>
    </xf>
    <xf numFmtId="3" fontId="4" fillId="0" borderId="0" xfId="0" applyNumberFormat="1" applyFont="1" applyFill="1" applyBorder="1" applyAlignment="1" applyProtection="1"/>
    <xf numFmtId="3" fontId="8" fillId="0" borderId="3" xfId="0" applyNumberFormat="1" applyFont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 applyProtection="1">
      <alignment horizontal="right" wrapText="1"/>
    </xf>
    <xf numFmtId="3" fontId="8" fillId="2" borderId="1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3" fontId="9" fillId="0" borderId="15" xfId="0" applyNumberFormat="1" applyFont="1" applyFill="1" applyBorder="1" applyAlignment="1" applyProtection="1"/>
    <xf numFmtId="4" fontId="9" fillId="0" borderId="16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>
      <alignment horizontal="center"/>
    </xf>
    <xf numFmtId="3" fontId="4" fillId="0" borderId="18" xfId="0" applyNumberFormat="1" applyFont="1" applyFill="1" applyBorder="1" applyAlignment="1" applyProtection="1"/>
    <xf numFmtId="4" fontId="4" fillId="0" borderId="3" xfId="0" applyNumberFormat="1" applyFont="1" applyFill="1" applyBorder="1" applyAlignment="1" applyProtection="1"/>
    <xf numFmtId="3" fontId="4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32" fillId="20" borderId="0" xfId="0" applyNumberFormat="1" applyFont="1" applyFill="1" applyBorder="1" applyAlignment="1" applyProtection="1"/>
    <xf numFmtId="0" fontId="32" fillId="20" borderId="0" xfId="0" applyNumberFormat="1" applyFont="1" applyFill="1" applyBorder="1" applyAlignment="1" applyProtection="1">
      <alignment wrapText="1"/>
    </xf>
    <xf numFmtId="0" fontId="33" fillId="2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4" fontId="9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0" fontId="36" fillId="20" borderId="3" xfId="0" applyNumberFormat="1" applyFont="1" applyFill="1" applyBorder="1" applyAlignment="1" applyProtection="1">
      <alignment horizontal="center" vertical="center" wrapText="1"/>
    </xf>
    <xf numFmtId="0" fontId="9" fillId="20" borderId="3" xfId="0" applyNumberFormat="1" applyFont="1" applyFill="1" applyBorder="1" applyAlignment="1" applyProtection="1">
      <alignment horizontal="center" vertical="center" wrapText="1"/>
    </xf>
    <xf numFmtId="0" fontId="36" fillId="2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3" fontId="8" fillId="21" borderId="3" xfId="0" applyNumberFormat="1" applyFont="1" applyFill="1" applyBorder="1" applyAlignment="1">
      <alignment horizontal="right"/>
    </xf>
    <xf numFmtId="0" fontId="4" fillId="21" borderId="3" xfId="0" applyNumberFormat="1" applyFont="1" applyFill="1" applyBorder="1" applyAlignment="1" applyProtection="1"/>
    <xf numFmtId="0" fontId="4" fillId="21" borderId="18" xfId="0" applyNumberFormat="1" applyFont="1" applyFill="1" applyBorder="1" applyAlignment="1" applyProtection="1"/>
    <xf numFmtId="3" fontId="4" fillId="21" borderId="3" xfId="0" applyNumberFormat="1" applyFont="1" applyFill="1" applyBorder="1" applyAlignment="1" applyProtection="1"/>
    <xf numFmtId="3" fontId="4" fillId="21" borderId="18" xfId="0" applyNumberFormat="1" applyFont="1" applyFill="1" applyBorder="1" applyAlignment="1" applyProtection="1"/>
    <xf numFmtId="4" fontId="4" fillId="21" borderId="3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>
      <alignment horizontal="center"/>
    </xf>
    <xf numFmtId="0" fontId="9" fillId="0" borderId="15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37" fillId="0" borderId="0" xfId="0" applyNumberFormat="1" applyFont="1" applyFill="1" applyBorder="1" applyAlignment="1" applyProtection="1"/>
    <xf numFmtId="0" fontId="9" fillId="21" borderId="19" xfId="0" applyNumberFormat="1" applyFont="1" applyFill="1" applyBorder="1" applyAlignment="1" applyProtection="1">
      <alignment horizontal="center"/>
    </xf>
    <xf numFmtId="0" fontId="9" fillId="21" borderId="3" xfId="0" applyNumberFormat="1" applyFont="1" applyFill="1" applyBorder="1" applyAlignment="1" applyProtection="1"/>
    <xf numFmtId="0" fontId="9" fillId="0" borderId="19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/>
    </xf>
    <xf numFmtId="0" fontId="9" fillId="0" borderId="3" xfId="0" applyNumberFormat="1" applyFont="1" applyFill="1" applyBorder="1" applyAlignment="1" applyProtection="1">
      <alignment wrapText="1"/>
    </xf>
    <xf numFmtId="0" fontId="9" fillId="0" borderId="3" xfId="0" applyNumberFormat="1" applyFont="1" applyFill="1" applyBorder="1" applyAlignment="1" applyProtection="1">
      <alignment horizontal="center"/>
    </xf>
    <xf numFmtId="3" fontId="9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wrapText="1"/>
    </xf>
    <xf numFmtId="0" fontId="35" fillId="0" borderId="3" xfId="0" applyNumberFormat="1" applyFont="1" applyFill="1" applyBorder="1" applyAlignment="1" applyProtection="1">
      <alignment wrapText="1"/>
    </xf>
    <xf numFmtId="3" fontId="35" fillId="0" borderId="3" xfId="0" applyNumberFormat="1" applyFont="1" applyFill="1" applyBorder="1" applyAlignment="1" applyProtection="1"/>
    <xf numFmtId="0" fontId="34" fillId="0" borderId="3" xfId="0" applyNumberFormat="1" applyFont="1" applyFill="1" applyBorder="1" applyAlignment="1" applyProtection="1">
      <alignment wrapText="1"/>
    </xf>
    <xf numFmtId="0" fontId="9" fillId="21" borderId="3" xfId="0" applyNumberFormat="1" applyFont="1" applyFill="1" applyBorder="1" applyAlignment="1" applyProtection="1">
      <alignment horizontal="center"/>
    </xf>
    <xf numFmtId="0" fontId="34" fillId="21" borderId="3" xfId="0" applyNumberFormat="1" applyFont="1" applyFill="1" applyBorder="1" applyAlignment="1" applyProtection="1">
      <alignment wrapText="1"/>
    </xf>
    <xf numFmtId="3" fontId="9" fillId="21" borderId="3" xfId="0" applyNumberFormat="1" applyFont="1" applyFill="1" applyBorder="1" applyAlignment="1" applyProtection="1"/>
    <xf numFmtId="3" fontId="34" fillId="21" borderId="3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wrapText="1"/>
    </xf>
    <xf numFmtId="0" fontId="10" fillId="2" borderId="1" xfId="0" quotePrefix="1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wrapText="1"/>
    </xf>
    <xf numFmtId="0" fontId="10" fillId="0" borderId="1" xfId="0" quotePrefix="1" applyNumberFormat="1" applyFont="1" applyFill="1" applyBorder="1" applyAlignment="1" applyProtection="1">
      <alignment horizontal="left" wrapText="1"/>
    </xf>
    <xf numFmtId="0" fontId="8" fillId="2" borderId="1" xfId="0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horizontal="left" wrapText="1"/>
    </xf>
    <xf numFmtId="0" fontId="8" fillId="2" borderId="5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0" fillId="21" borderId="1" xfId="0" applyNumberFormat="1" applyFont="1" applyFill="1" applyBorder="1" applyAlignment="1" applyProtection="1">
      <alignment horizontal="left" wrapText="1"/>
    </xf>
    <xf numFmtId="0" fontId="11" fillId="21" borderId="2" xfId="0" applyNumberFormat="1" applyFont="1" applyFill="1" applyBorder="1" applyAlignment="1" applyProtection="1">
      <alignment wrapText="1"/>
    </xf>
    <xf numFmtId="0" fontId="12" fillId="21" borderId="2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/>
    <xf numFmtId="0" fontId="10" fillId="0" borderId="1" xfId="0" quotePrefix="1" applyFont="1" applyFill="1" applyBorder="1" applyAlignment="1">
      <alignment horizontal="left"/>
    </xf>
    <xf numFmtId="0" fontId="12" fillId="0" borderId="2" xfId="0" applyNumberFormat="1" applyFont="1" applyFill="1" applyBorder="1" applyAlignment="1" applyProtection="1">
      <alignment wrapText="1"/>
    </xf>
    <xf numFmtId="0" fontId="10" fillId="0" borderId="1" xfId="0" quotePrefix="1" applyFont="1" applyBorder="1" applyAlignment="1">
      <alignment horizontal="left"/>
    </xf>
    <xf numFmtId="0" fontId="8" fillId="3" borderId="1" xfId="0" applyNumberFormat="1" applyFont="1" applyFill="1" applyBorder="1" applyAlignment="1" applyProtection="1">
      <alignment horizontal="left" wrapText="1"/>
    </xf>
    <xf numFmtId="0" fontId="8" fillId="3" borderId="2" xfId="0" applyNumberFormat="1" applyFont="1" applyFill="1" applyBorder="1" applyAlignment="1" applyProtection="1">
      <alignment horizontal="left" wrapText="1"/>
    </xf>
    <xf numFmtId="0" fontId="8" fillId="3" borderId="5" xfId="0" applyNumberFormat="1" applyFont="1" applyFill="1" applyBorder="1" applyAlignment="1" applyProtection="1">
      <alignment horizontal="left" wrapText="1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36" fillId="20" borderId="1" xfId="0" applyNumberFormat="1" applyFont="1" applyFill="1" applyBorder="1" applyAlignment="1" applyProtection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mruColors>
      <color rgb="FFCCCCFF"/>
      <color rgb="FF66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tabSelected="1" zoomScale="70" zoomScaleNormal="70" zoomScaleSheetLayoutView="120" workbookViewId="0">
      <selection activeCell="G12" sqref="G12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8" customWidth="1"/>
    <col min="5" max="5" width="45.28515625" style="1" customWidth="1"/>
    <col min="6" max="6" width="15.85546875" style="1" bestFit="1" customWidth="1"/>
    <col min="7" max="8" width="17.2851562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1" spans="1:10" ht="15" x14ac:dyDescent="0.25">
      <c r="A1" s="104"/>
      <c r="B1" s="104"/>
      <c r="C1" s="104"/>
      <c r="D1" s="104"/>
      <c r="E1" s="104"/>
      <c r="F1" s="104"/>
      <c r="G1" s="104"/>
      <c r="H1" s="104"/>
    </row>
    <row r="2" spans="1:10" ht="48" customHeight="1" x14ac:dyDescent="0.2">
      <c r="A2" s="105" t="s">
        <v>0</v>
      </c>
      <c r="B2" s="105"/>
      <c r="C2" s="105"/>
      <c r="D2" s="105"/>
      <c r="E2" s="105"/>
      <c r="F2" s="105"/>
      <c r="G2" s="105"/>
      <c r="H2" s="105"/>
    </row>
    <row r="3" spans="1:10" s="2" customFormat="1" ht="26.25" customHeight="1" x14ac:dyDescent="0.2">
      <c r="A3" s="105" t="s">
        <v>1</v>
      </c>
      <c r="B3" s="105"/>
      <c r="C3" s="105"/>
      <c r="D3" s="105"/>
      <c r="E3" s="105"/>
      <c r="F3" s="105"/>
      <c r="G3" s="106"/>
      <c r="H3" s="106"/>
    </row>
    <row r="4" spans="1:10" ht="15.75" customHeight="1" x14ac:dyDescent="0.25">
      <c r="A4" s="3"/>
      <c r="B4" s="4"/>
      <c r="C4" s="4"/>
      <c r="D4" s="4"/>
      <c r="E4" s="4"/>
    </row>
    <row r="5" spans="1:10" ht="38.25" x14ac:dyDescent="0.25">
      <c r="A5" s="5"/>
      <c r="B5" s="6"/>
      <c r="C5" s="6"/>
      <c r="D5" s="7"/>
      <c r="E5" s="8"/>
      <c r="F5" s="9" t="s">
        <v>2</v>
      </c>
      <c r="G5" s="9" t="s">
        <v>3</v>
      </c>
      <c r="H5" s="10" t="s">
        <v>78</v>
      </c>
      <c r="I5" s="11"/>
    </row>
    <row r="6" spans="1:10" ht="27.75" customHeight="1" x14ac:dyDescent="0.25">
      <c r="A6" s="107" t="s">
        <v>4</v>
      </c>
      <c r="B6" s="108"/>
      <c r="C6" s="108"/>
      <c r="D6" s="108"/>
      <c r="E6" s="109"/>
      <c r="F6" s="62">
        <f>+F7+F8</f>
        <v>6675500</v>
      </c>
      <c r="G6" s="62">
        <f>+G7+G8</f>
        <v>9249250</v>
      </c>
      <c r="H6" s="62">
        <f>+H7+H8</f>
        <v>15924750</v>
      </c>
      <c r="I6" s="13"/>
    </row>
    <row r="7" spans="1:10" ht="22.5" customHeight="1" x14ac:dyDescent="0.25">
      <c r="A7" s="96" t="s">
        <v>5</v>
      </c>
      <c r="B7" s="97"/>
      <c r="C7" s="97"/>
      <c r="D7" s="97"/>
      <c r="E7" s="110"/>
      <c r="F7" s="14">
        <v>6675500</v>
      </c>
      <c r="G7" s="14">
        <v>9249250</v>
      </c>
      <c r="H7" s="14">
        <f>+F7+G7</f>
        <v>15924750</v>
      </c>
    </row>
    <row r="8" spans="1:10" ht="22.5" customHeight="1" x14ac:dyDescent="0.25">
      <c r="A8" s="111" t="s">
        <v>6</v>
      </c>
      <c r="B8" s="110"/>
      <c r="C8" s="110"/>
      <c r="D8" s="110"/>
      <c r="E8" s="110"/>
      <c r="F8" s="14"/>
      <c r="G8" s="14"/>
      <c r="H8" s="14"/>
    </row>
    <row r="9" spans="1:10" ht="22.5" customHeight="1" x14ac:dyDescent="0.25">
      <c r="A9" s="15" t="s">
        <v>7</v>
      </c>
      <c r="B9" s="16"/>
      <c r="C9" s="16"/>
      <c r="D9" s="16"/>
      <c r="E9" s="16"/>
      <c r="F9" s="62">
        <f>+F10+F11</f>
        <v>6675500</v>
      </c>
      <c r="G9" s="12">
        <f t="shared" ref="G9:H9" si="0">+G10+G11</f>
        <v>9249250</v>
      </c>
      <c r="H9" s="12">
        <f t="shared" si="0"/>
        <v>15924750</v>
      </c>
    </row>
    <row r="10" spans="1:10" ht="22.5" customHeight="1" x14ac:dyDescent="0.25">
      <c r="A10" s="100" t="s">
        <v>8</v>
      </c>
      <c r="B10" s="97"/>
      <c r="C10" s="97"/>
      <c r="D10" s="97"/>
      <c r="E10" s="112"/>
      <c r="F10" s="14">
        <v>6155500</v>
      </c>
      <c r="G10" s="14"/>
      <c r="H10" s="17">
        <f>+F10+G10</f>
        <v>6155500</v>
      </c>
      <c r="I10" s="18"/>
      <c r="J10" s="18"/>
    </row>
    <row r="11" spans="1:10" ht="22.5" customHeight="1" x14ac:dyDescent="0.25">
      <c r="A11" s="113" t="s">
        <v>9</v>
      </c>
      <c r="B11" s="110"/>
      <c r="C11" s="110"/>
      <c r="D11" s="110"/>
      <c r="E11" s="110"/>
      <c r="F11" s="19">
        <v>520000</v>
      </c>
      <c r="G11" s="19">
        <v>9249250</v>
      </c>
      <c r="H11" s="17">
        <f>+F11+G11</f>
        <v>9769250</v>
      </c>
      <c r="I11" s="18"/>
      <c r="J11" s="18"/>
    </row>
    <row r="12" spans="1:10" ht="22.5" customHeight="1" x14ac:dyDescent="0.25">
      <c r="A12" s="98" t="s">
        <v>10</v>
      </c>
      <c r="B12" s="99"/>
      <c r="C12" s="99"/>
      <c r="D12" s="99"/>
      <c r="E12" s="99"/>
      <c r="F12" s="20">
        <f>+F6-F9</f>
        <v>0</v>
      </c>
      <c r="G12" s="20">
        <f>+G6-G9</f>
        <v>0</v>
      </c>
      <c r="H12" s="20">
        <f>+H6-H9</f>
        <v>0</v>
      </c>
      <c r="J12" s="18"/>
    </row>
    <row r="13" spans="1:10" ht="25.5" customHeight="1" x14ac:dyDescent="0.2">
      <c r="A13" s="105"/>
      <c r="B13" s="94"/>
      <c r="C13" s="94"/>
      <c r="D13" s="94"/>
      <c r="E13" s="94"/>
      <c r="F13" s="95"/>
      <c r="G13" s="95"/>
      <c r="H13" s="95"/>
    </row>
    <row r="14" spans="1:10" ht="38.25" x14ac:dyDescent="0.25">
      <c r="A14" s="5"/>
      <c r="B14" s="6"/>
      <c r="C14" s="6"/>
      <c r="D14" s="7"/>
      <c r="E14" s="8"/>
      <c r="F14" s="9" t="s">
        <v>2</v>
      </c>
      <c r="G14" s="9" t="s">
        <v>3</v>
      </c>
      <c r="H14" s="10" t="s">
        <v>78</v>
      </c>
      <c r="J14" s="18"/>
    </row>
    <row r="15" spans="1:10" ht="30.75" customHeight="1" x14ac:dyDescent="0.25">
      <c r="A15" s="114" t="s">
        <v>11</v>
      </c>
      <c r="B15" s="115"/>
      <c r="C15" s="115"/>
      <c r="D15" s="115"/>
      <c r="E15" s="116"/>
      <c r="F15" s="21"/>
      <c r="G15" s="21"/>
      <c r="H15" s="22"/>
      <c r="J15" s="18"/>
    </row>
    <row r="16" spans="1:10" ht="34.5" customHeight="1" x14ac:dyDescent="0.25">
      <c r="A16" s="101" t="s">
        <v>12</v>
      </c>
      <c r="B16" s="102"/>
      <c r="C16" s="102"/>
      <c r="D16" s="102"/>
      <c r="E16" s="103"/>
      <c r="F16" s="23"/>
      <c r="G16" s="23"/>
      <c r="H16" s="20"/>
      <c r="J16" s="18"/>
    </row>
    <row r="17" spans="1:11" s="24" customFormat="1" ht="25.5" customHeight="1" x14ac:dyDescent="0.25">
      <c r="A17" s="93"/>
      <c r="B17" s="94"/>
      <c r="C17" s="94"/>
      <c r="D17" s="94"/>
      <c r="E17" s="94"/>
      <c r="F17" s="95"/>
      <c r="G17" s="95"/>
      <c r="H17" s="95"/>
      <c r="J17" s="25"/>
    </row>
    <row r="18" spans="1:11" s="24" customFormat="1" ht="38.25" x14ac:dyDescent="0.25">
      <c r="A18" s="5"/>
      <c r="B18" s="6"/>
      <c r="C18" s="6"/>
      <c r="D18" s="7"/>
      <c r="E18" s="8"/>
      <c r="F18" s="9" t="s">
        <v>2</v>
      </c>
      <c r="G18" s="9" t="s">
        <v>3</v>
      </c>
      <c r="H18" s="10" t="s">
        <v>78</v>
      </c>
      <c r="J18" s="25"/>
      <c r="K18" s="25"/>
    </row>
    <row r="19" spans="1:11" s="24" customFormat="1" ht="22.5" customHeight="1" x14ac:dyDescent="0.25">
      <c r="A19" s="96" t="s">
        <v>13</v>
      </c>
      <c r="B19" s="97"/>
      <c r="C19" s="97"/>
      <c r="D19" s="97"/>
      <c r="E19" s="97"/>
      <c r="F19" s="19"/>
      <c r="G19" s="19"/>
      <c r="H19" s="19"/>
      <c r="J19" s="25"/>
    </row>
    <row r="20" spans="1:11" s="24" customFormat="1" ht="33.75" customHeight="1" x14ac:dyDescent="0.25">
      <c r="A20" s="96" t="s">
        <v>14</v>
      </c>
      <c r="B20" s="97"/>
      <c r="C20" s="97"/>
      <c r="D20" s="97"/>
      <c r="E20" s="97"/>
      <c r="F20" s="19"/>
      <c r="G20" s="19"/>
      <c r="H20" s="19"/>
    </row>
    <row r="21" spans="1:11" s="24" customFormat="1" ht="22.5" customHeight="1" x14ac:dyDescent="0.25">
      <c r="A21" s="98" t="s">
        <v>15</v>
      </c>
      <c r="B21" s="99"/>
      <c r="C21" s="99"/>
      <c r="D21" s="99"/>
      <c r="E21" s="99"/>
      <c r="F21" s="12">
        <f>F19-F20</f>
        <v>0</v>
      </c>
      <c r="G21" s="12">
        <f>G19-G20</f>
        <v>0</v>
      </c>
      <c r="H21" s="12">
        <f>H19-H20</f>
        <v>0</v>
      </c>
      <c r="J21" s="26"/>
      <c r="K21" s="25"/>
    </row>
    <row r="22" spans="1:11" s="24" customFormat="1" ht="25.5" customHeight="1" x14ac:dyDescent="0.25">
      <c r="A22" s="93"/>
      <c r="B22" s="94"/>
      <c r="C22" s="94"/>
      <c r="D22" s="94"/>
      <c r="E22" s="94"/>
      <c r="F22" s="95"/>
      <c r="G22" s="95"/>
      <c r="H22" s="95"/>
    </row>
    <row r="23" spans="1:11" s="24" customFormat="1" ht="22.5" customHeight="1" x14ac:dyDescent="0.25">
      <c r="A23" s="100" t="s">
        <v>16</v>
      </c>
      <c r="B23" s="97"/>
      <c r="C23" s="97"/>
      <c r="D23" s="97"/>
      <c r="E23" s="97"/>
      <c r="F23" s="19">
        <f>IF((F12+F16+F21)&lt;&gt;0,"NESLAGANJE ZBROJA",(F12+F16+F21))</f>
        <v>0</v>
      </c>
      <c r="G23" s="19"/>
      <c r="H23" s="19"/>
    </row>
    <row r="24" spans="1:11" s="24" customFormat="1" ht="18" customHeight="1" x14ac:dyDescent="0.25">
      <c r="A24" s="27"/>
      <c r="B24" s="4"/>
      <c r="C24" s="4"/>
      <c r="D24" s="4"/>
      <c r="E24" s="4"/>
    </row>
    <row r="25" spans="1:11" ht="42" customHeight="1" x14ac:dyDescent="0.25">
      <c r="A25" s="91" t="s">
        <v>17</v>
      </c>
      <c r="B25" s="92"/>
      <c r="C25" s="92"/>
      <c r="D25" s="92"/>
      <c r="E25" s="92"/>
      <c r="F25" s="92"/>
      <c r="G25" s="92"/>
      <c r="H25" s="92"/>
    </row>
    <row r="26" spans="1:11" x14ac:dyDescent="0.2">
      <c r="E26" s="29"/>
    </row>
    <row r="30" spans="1:11" x14ac:dyDescent="0.2">
      <c r="F30" s="18"/>
      <c r="G30" s="18"/>
      <c r="H30" s="18"/>
    </row>
    <row r="31" spans="1:11" x14ac:dyDescent="0.2">
      <c r="F31" s="18"/>
      <c r="G31" s="18"/>
      <c r="H31" s="18"/>
    </row>
    <row r="32" spans="1:11" x14ac:dyDescent="0.2">
      <c r="E32" s="30"/>
      <c r="F32" s="31"/>
      <c r="G32" s="31"/>
      <c r="H32" s="31"/>
    </row>
    <row r="33" spans="5:8" x14ac:dyDescent="0.2">
      <c r="E33" s="30"/>
      <c r="F33" s="18"/>
      <c r="G33" s="18"/>
      <c r="H33" s="18"/>
    </row>
    <row r="34" spans="5:8" x14ac:dyDescent="0.2">
      <c r="E34" s="30"/>
      <c r="F34" s="18"/>
      <c r="G34" s="18"/>
      <c r="H34" s="18"/>
    </row>
    <row r="35" spans="5:8" x14ac:dyDescent="0.2">
      <c r="E35" s="30"/>
      <c r="F35" s="18"/>
      <c r="G35" s="18"/>
      <c r="H35" s="18"/>
    </row>
    <row r="36" spans="5:8" x14ac:dyDescent="0.2">
      <c r="E36" s="30"/>
      <c r="F36" s="18"/>
      <c r="G36" s="18"/>
      <c r="H36" s="18"/>
    </row>
    <row r="37" spans="5:8" x14ac:dyDescent="0.2">
      <c r="E37" s="30"/>
    </row>
    <row r="42" spans="5:8" x14ac:dyDescent="0.2">
      <c r="F42" s="18"/>
    </row>
    <row r="43" spans="5:8" x14ac:dyDescent="0.2">
      <c r="F43" s="18"/>
    </row>
    <row r="44" spans="5:8" x14ac:dyDescent="0.2">
      <c r="F44" s="18"/>
    </row>
  </sheetData>
  <mergeCells count="19">
    <mergeCell ref="A16:E16"/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6"/>
  <sheetViews>
    <sheetView zoomScale="85" zoomScaleNormal="85" zoomScalePageLayoutView="85" workbookViewId="0">
      <selection activeCell="N4" sqref="N4"/>
    </sheetView>
  </sheetViews>
  <sheetFormatPr defaultColWidth="11.42578125" defaultRowHeight="12.75" x14ac:dyDescent="0.2"/>
  <cols>
    <col min="1" max="1" width="11.42578125" style="52" bestFit="1" customWidth="1"/>
    <col min="2" max="2" width="34.42578125" style="51" customWidth="1"/>
    <col min="3" max="3" width="14.28515625" style="50" customWidth="1"/>
    <col min="4" max="4" width="14" style="50" customWidth="1"/>
    <col min="5" max="5" width="13.85546875" style="50" customWidth="1"/>
    <col min="6" max="6" width="11.42578125" style="50" bestFit="1" customWidth="1"/>
    <col min="7" max="7" width="11.7109375" style="50" bestFit="1" customWidth="1"/>
    <col min="8" max="8" width="14.140625" style="50" bestFit="1" customWidth="1"/>
    <col min="9" max="9" width="11.7109375" style="50" bestFit="1" customWidth="1"/>
    <col min="10" max="10" width="7.5703125" style="50" bestFit="1" customWidth="1"/>
    <col min="11" max="11" width="10.28515625" style="50" customWidth="1"/>
    <col min="12" max="12" width="11.7109375" style="50" bestFit="1" customWidth="1"/>
    <col min="13" max="16384" width="11.42578125" style="1"/>
  </cols>
  <sheetData>
    <row r="1" spans="1:14" s="61" customFormat="1" ht="18" x14ac:dyDescent="0.25">
      <c r="A1" s="71" t="s">
        <v>80</v>
      </c>
      <c r="B1" s="53"/>
    </row>
    <row r="2" spans="1:14" s="61" customFormat="1" x14ac:dyDescent="0.2">
      <c r="A2" s="28"/>
      <c r="B2" s="53"/>
    </row>
    <row r="3" spans="1:14" s="48" customFormat="1" ht="18" x14ac:dyDescent="0.2">
      <c r="A3" s="117" t="s">
        <v>81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N3" s="58"/>
    </row>
    <row r="4" spans="1:14" s="48" customFormat="1" ht="90" x14ac:dyDescent="0.2">
      <c r="A4" s="118" t="s">
        <v>77</v>
      </c>
      <c r="B4" s="60" t="s">
        <v>76</v>
      </c>
      <c r="C4" s="59" t="s">
        <v>75</v>
      </c>
      <c r="D4" s="59" t="s">
        <v>74</v>
      </c>
      <c r="E4" s="59" t="s">
        <v>73</v>
      </c>
      <c r="F4" s="58" t="s">
        <v>72</v>
      </c>
      <c r="G4" s="58" t="s">
        <v>71</v>
      </c>
      <c r="H4" s="58" t="s">
        <v>70</v>
      </c>
      <c r="I4" s="58" t="s">
        <v>22</v>
      </c>
      <c r="J4" s="58" t="s">
        <v>19</v>
      </c>
      <c r="K4" s="58" t="s">
        <v>69</v>
      </c>
      <c r="L4" s="58" t="s">
        <v>68</v>
      </c>
    </row>
    <row r="5" spans="1:14" s="48" customFormat="1" ht="28.5" customHeight="1" x14ac:dyDescent="0.2">
      <c r="A5" s="80"/>
      <c r="B5" s="79" t="s">
        <v>67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4" s="48" customFormat="1" x14ac:dyDescent="0.2">
      <c r="A6" s="78" t="s">
        <v>66</v>
      </c>
      <c r="B6" s="79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4" s="48" customFormat="1" ht="17.25" customHeight="1" x14ac:dyDescent="0.2">
      <c r="A7" s="80">
        <v>3</v>
      </c>
      <c r="B7" s="79" t="s">
        <v>65</v>
      </c>
      <c r="C7" s="81">
        <f>+C8+C12+C18</f>
        <v>6140500</v>
      </c>
      <c r="D7" s="81"/>
      <c r="E7" s="81">
        <f t="shared" ref="E7:J7" si="0">+E8+E12+E18</f>
        <v>6140500</v>
      </c>
      <c r="F7" s="81">
        <f t="shared" si="0"/>
        <v>3799500</v>
      </c>
      <c r="G7" s="81">
        <f t="shared" si="0"/>
        <v>938000</v>
      </c>
      <c r="H7" s="81">
        <f t="shared" si="0"/>
        <v>1280000</v>
      </c>
      <c r="I7" s="81">
        <f t="shared" si="0"/>
        <v>103000</v>
      </c>
      <c r="J7" s="81">
        <f t="shared" si="0"/>
        <v>20000</v>
      </c>
      <c r="K7" s="81"/>
      <c r="L7" s="77"/>
    </row>
    <row r="8" spans="1:14" x14ac:dyDescent="0.2">
      <c r="A8" s="80">
        <v>31</v>
      </c>
      <c r="B8" s="79" t="s">
        <v>64</v>
      </c>
      <c r="C8" s="81">
        <f>+C9+C10+C11</f>
        <v>4680000</v>
      </c>
      <c r="D8" s="81"/>
      <c r="E8" s="81">
        <f t="shared" ref="E8:E19" si="1">+C8+D8</f>
        <v>4680000</v>
      </c>
      <c r="F8" s="81">
        <f>+F9+F10+F11</f>
        <v>3734000</v>
      </c>
      <c r="G8" s="81">
        <f>+G9+G10+G11</f>
        <v>643000</v>
      </c>
      <c r="H8" s="81">
        <f>+H9+H10+H11</f>
        <v>303000</v>
      </c>
      <c r="I8" s="77"/>
      <c r="J8" s="77"/>
      <c r="K8" s="77"/>
      <c r="L8" s="77"/>
    </row>
    <row r="9" spans="1:14" x14ac:dyDescent="0.2">
      <c r="A9" s="82">
        <v>311</v>
      </c>
      <c r="B9" s="83" t="s">
        <v>63</v>
      </c>
      <c r="C9" s="41">
        <v>3906000</v>
      </c>
      <c r="D9" s="41"/>
      <c r="E9" s="41">
        <f t="shared" si="1"/>
        <v>3906000</v>
      </c>
      <c r="F9" s="41">
        <v>3206000</v>
      </c>
      <c r="G9" s="41">
        <v>440000</v>
      </c>
      <c r="H9" s="41">
        <v>260000</v>
      </c>
      <c r="I9" s="42"/>
      <c r="J9" s="42"/>
      <c r="K9" s="42"/>
      <c r="L9" s="42"/>
    </row>
    <row r="10" spans="1:14" x14ac:dyDescent="0.2">
      <c r="A10" s="82">
        <v>312</v>
      </c>
      <c r="B10" s="83" t="s">
        <v>62</v>
      </c>
      <c r="C10" s="41">
        <v>130000</v>
      </c>
      <c r="D10" s="41"/>
      <c r="E10" s="41">
        <f t="shared" si="1"/>
        <v>130000</v>
      </c>
      <c r="F10" s="42"/>
      <c r="G10" s="41">
        <v>130000</v>
      </c>
      <c r="H10" s="42"/>
      <c r="I10" s="42"/>
      <c r="J10" s="42"/>
      <c r="K10" s="42"/>
      <c r="L10" s="42"/>
    </row>
    <row r="11" spans="1:14" s="48" customFormat="1" x14ac:dyDescent="0.2">
      <c r="A11" s="82">
        <v>313</v>
      </c>
      <c r="B11" s="83" t="s">
        <v>61</v>
      </c>
      <c r="C11" s="41">
        <v>644000</v>
      </c>
      <c r="D11" s="41"/>
      <c r="E11" s="41">
        <f t="shared" si="1"/>
        <v>644000</v>
      </c>
      <c r="F11" s="41">
        <v>528000</v>
      </c>
      <c r="G11" s="41">
        <v>73000</v>
      </c>
      <c r="H11" s="41">
        <v>43000</v>
      </c>
      <c r="I11" s="42"/>
      <c r="J11" s="42"/>
      <c r="K11" s="42"/>
      <c r="L11" s="42"/>
    </row>
    <row r="12" spans="1:14" x14ac:dyDescent="0.2">
      <c r="A12" s="80">
        <v>32</v>
      </c>
      <c r="B12" s="79" t="s">
        <v>49</v>
      </c>
      <c r="C12" s="81">
        <f>+C13+C14+C15+C16+C17</f>
        <v>1444500</v>
      </c>
      <c r="D12" s="81"/>
      <c r="E12" s="81">
        <f t="shared" si="1"/>
        <v>1444500</v>
      </c>
      <c r="F12" s="81">
        <f>+F13+F14+F15+F16+F17</f>
        <v>65500</v>
      </c>
      <c r="G12" s="81">
        <f>+G13+G14+G15+G16+G17</f>
        <v>295000</v>
      </c>
      <c r="H12" s="81">
        <f>+H13+H14+H15+H16+H17</f>
        <v>961000</v>
      </c>
      <c r="I12" s="81">
        <f>+I13+I14+I15+I16+I17</f>
        <v>103000</v>
      </c>
      <c r="J12" s="81">
        <f>+J13+J14+J15+J16+J17</f>
        <v>20000</v>
      </c>
      <c r="K12" s="81"/>
      <c r="L12" s="77"/>
    </row>
    <row r="13" spans="1:14" x14ac:dyDescent="0.2">
      <c r="A13" s="82">
        <v>321</v>
      </c>
      <c r="B13" s="83" t="s">
        <v>48</v>
      </c>
      <c r="C13" s="41">
        <v>138500</v>
      </c>
      <c r="D13" s="41"/>
      <c r="E13" s="41">
        <f t="shared" si="1"/>
        <v>138500</v>
      </c>
      <c r="F13" s="41">
        <v>5500</v>
      </c>
      <c r="G13" s="42"/>
      <c r="H13" s="41">
        <v>96000</v>
      </c>
      <c r="I13" s="41">
        <v>37000</v>
      </c>
      <c r="J13" s="42"/>
      <c r="K13" s="41"/>
      <c r="L13" s="42"/>
    </row>
    <row r="14" spans="1:14" x14ac:dyDescent="0.2">
      <c r="A14" s="82">
        <v>322</v>
      </c>
      <c r="B14" s="83" t="s">
        <v>47</v>
      </c>
      <c r="C14" s="41">
        <v>962000</v>
      </c>
      <c r="D14" s="41"/>
      <c r="E14" s="41">
        <f t="shared" si="1"/>
        <v>962000</v>
      </c>
      <c r="F14" s="41">
        <v>60000</v>
      </c>
      <c r="G14" s="41">
        <v>268000</v>
      </c>
      <c r="H14" s="41">
        <v>548000</v>
      </c>
      <c r="I14" s="41">
        <v>66000</v>
      </c>
      <c r="J14" s="41">
        <v>20000</v>
      </c>
      <c r="K14" s="41"/>
      <c r="L14" s="42"/>
    </row>
    <row r="15" spans="1:14" x14ac:dyDescent="0.2">
      <c r="A15" s="82">
        <v>323</v>
      </c>
      <c r="B15" s="83" t="s">
        <v>46</v>
      </c>
      <c r="C15" s="41">
        <v>245000</v>
      </c>
      <c r="D15" s="41"/>
      <c r="E15" s="41">
        <f t="shared" si="1"/>
        <v>245000</v>
      </c>
      <c r="F15" s="42"/>
      <c r="G15" s="41">
        <v>27000</v>
      </c>
      <c r="H15" s="41">
        <v>218000</v>
      </c>
      <c r="I15" s="42"/>
      <c r="J15" s="42"/>
      <c r="K15" s="42"/>
      <c r="L15" s="42"/>
    </row>
    <row r="16" spans="1:14" ht="25.5" x14ac:dyDescent="0.2">
      <c r="A16" s="82">
        <v>324</v>
      </c>
      <c r="B16" s="83" t="s">
        <v>60</v>
      </c>
      <c r="C16" s="41">
        <v>12000</v>
      </c>
      <c r="D16" s="41"/>
      <c r="E16" s="41">
        <f t="shared" si="1"/>
        <v>12000</v>
      </c>
      <c r="F16" s="42"/>
      <c r="G16" s="41"/>
      <c r="H16" s="41">
        <v>12000</v>
      </c>
      <c r="I16" s="42"/>
      <c r="J16" s="42"/>
      <c r="K16" s="42"/>
      <c r="L16" s="42"/>
    </row>
    <row r="17" spans="1:12" s="48" customFormat="1" x14ac:dyDescent="0.2">
      <c r="A17" s="82">
        <v>329</v>
      </c>
      <c r="B17" s="83" t="s">
        <v>45</v>
      </c>
      <c r="C17" s="41">
        <v>87000</v>
      </c>
      <c r="D17" s="41"/>
      <c r="E17" s="41">
        <f t="shared" si="1"/>
        <v>87000</v>
      </c>
      <c r="F17" s="42"/>
      <c r="G17" s="42"/>
      <c r="H17" s="41">
        <v>87000</v>
      </c>
      <c r="I17" s="42"/>
      <c r="J17" s="42"/>
      <c r="K17" s="42"/>
      <c r="L17" s="42"/>
    </row>
    <row r="18" spans="1:12" x14ac:dyDescent="0.2">
      <c r="A18" s="80">
        <v>34</v>
      </c>
      <c r="B18" s="79" t="s">
        <v>59</v>
      </c>
      <c r="C18" s="81">
        <f>+C19</f>
        <v>16000</v>
      </c>
      <c r="D18" s="81"/>
      <c r="E18" s="81">
        <f t="shared" si="1"/>
        <v>16000</v>
      </c>
      <c r="F18" s="77"/>
      <c r="G18" s="77"/>
      <c r="H18" s="81">
        <f>+H19</f>
        <v>16000</v>
      </c>
      <c r="I18" s="77"/>
      <c r="J18" s="77"/>
      <c r="K18" s="77"/>
      <c r="L18" s="77"/>
    </row>
    <row r="19" spans="1:12" x14ac:dyDescent="0.2">
      <c r="A19" s="82">
        <v>343</v>
      </c>
      <c r="B19" s="83" t="s">
        <v>58</v>
      </c>
      <c r="C19" s="41">
        <v>16000</v>
      </c>
      <c r="D19" s="41"/>
      <c r="E19" s="81">
        <f t="shared" si="1"/>
        <v>16000</v>
      </c>
      <c r="F19" s="42"/>
      <c r="G19" s="42"/>
      <c r="H19" s="41">
        <v>16000</v>
      </c>
      <c r="I19" s="42"/>
      <c r="J19" s="42"/>
      <c r="K19" s="42"/>
      <c r="L19" s="42"/>
    </row>
    <row r="20" spans="1:12" s="48" customFormat="1" x14ac:dyDescent="0.2">
      <c r="A20" s="82"/>
      <c r="B20" s="83"/>
      <c r="C20" s="41"/>
      <c r="D20" s="41"/>
      <c r="E20" s="81"/>
      <c r="F20" s="42"/>
      <c r="G20" s="42"/>
      <c r="H20" s="41"/>
      <c r="I20" s="42"/>
      <c r="J20" s="42"/>
      <c r="K20" s="42"/>
      <c r="L20" s="42"/>
    </row>
    <row r="21" spans="1:12" s="48" customFormat="1" ht="25.5" x14ac:dyDescent="0.2">
      <c r="A21" s="80">
        <v>4</v>
      </c>
      <c r="B21" s="79" t="s">
        <v>41</v>
      </c>
      <c r="C21" s="81">
        <f>+C22</f>
        <v>520000</v>
      </c>
      <c r="D21" s="81">
        <f>+D22</f>
        <v>0</v>
      </c>
      <c r="E21" s="81">
        <f>+C21+D21</f>
        <v>520000</v>
      </c>
      <c r="F21" s="81">
        <v>500000</v>
      </c>
      <c r="G21" s="77"/>
      <c r="H21" s="81">
        <v>20000</v>
      </c>
      <c r="I21" s="77"/>
      <c r="J21" s="77"/>
      <c r="K21" s="77"/>
      <c r="L21" s="77"/>
    </row>
    <row r="22" spans="1:12" s="48" customFormat="1" ht="25.5" x14ac:dyDescent="0.2">
      <c r="A22" s="80">
        <v>42</v>
      </c>
      <c r="B22" s="79" t="s">
        <v>57</v>
      </c>
      <c r="C22" s="81">
        <f>+C23+C24+C25</f>
        <v>520000</v>
      </c>
      <c r="D22" s="81">
        <f>+D23+D24+D25</f>
        <v>0</v>
      </c>
      <c r="E22" s="81">
        <f>+C22+D22</f>
        <v>520000</v>
      </c>
      <c r="F22" s="81">
        <f>+F23+F24+F25</f>
        <v>500000</v>
      </c>
      <c r="G22" s="77"/>
      <c r="H22" s="81">
        <f>+H23+H24+H25</f>
        <v>20000</v>
      </c>
      <c r="I22" s="77"/>
      <c r="J22" s="77"/>
      <c r="K22" s="77"/>
      <c r="L22" s="77"/>
    </row>
    <row r="23" spans="1:12" x14ac:dyDescent="0.2">
      <c r="A23" s="82">
        <v>421</v>
      </c>
      <c r="B23" s="84" t="s">
        <v>56</v>
      </c>
      <c r="C23" s="85">
        <v>500000</v>
      </c>
      <c r="D23" s="85"/>
      <c r="E23" s="41">
        <f>+C23+D23</f>
        <v>500000</v>
      </c>
      <c r="F23" s="85">
        <v>500000</v>
      </c>
      <c r="G23" s="77"/>
      <c r="H23" s="81"/>
      <c r="I23" s="77"/>
      <c r="J23" s="77"/>
      <c r="K23" s="77"/>
      <c r="L23" s="77"/>
    </row>
    <row r="24" spans="1:12" x14ac:dyDescent="0.2">
      <c r="A24" s="82">
        <v>422</v>
      </c>
      <c r="B24" s="83" t="s">
        <v>55</v>
      </c>
      <c r="C24" s="41">
        <v>20000</v>
      </c>
      <c r="D24" s="41"/>
      <c r="E24" s="41">
        <f>+C24+D24</f>
        <v>20000</v>
      </c>
      <c r="F24" s="42"/>
      <c r="G24" s="42"/>
      <c r="H24" s="41">
        <v>20000</v>
      </c>
      <c r="I24" s="42"/>
      <c r="J24" s="42"/>
      <c r="K24" s="42"/>
      <c r="L24" s="42"/>
    </row>
    <row r="25" spans="1:12" ht="25.5" x14ac:dyDescent="0.2">
      <c r="A25" s="82">
        <v>424</v>
      </c>
      <c r="B25" s="83" t="s">
        <v>54</v>
      </c>
      <c r="C25" s="42"/>
      <c r="D25" s="42"/>
      <c r="E25" s="41">
        <f>+C25+D25</f>
        <v>0</v>
      </c>
      <c r="F25" s="42"/>
      <c r="G25" s="42"/>
      <c r="H25" s="42"/>
      <c r="I25" s="42"/>
      <c r="J25" s="42"/>
      <c r="K25" s="42"/>
      <c r="L25" s="42"/>
    </row>
    <row r="26" spans="1:12" ht="16.5" customHeight="1" x14ac:dyDescent="0.2">
      <c r="A26" s="82"/>
      <c r="B26" s="83"/>
      <c r="C26" s="42"/>
      <c r="D26" s="42"/>
      <c r="E26" s="81"/>
      <c r="F26" s="42"/>
      <c r="G26" s="42"/>
      <c r="H26" s="42"/>
      <c r="I26" s="42"/>
      <c r="J26" s="42"/>
      <c r="K26" s="42"/>
      <c r="L26" s="42"/>
    </row>
    <row r="27" spans="1:12" ht="30" customHeight="1" x14ac:dyDescent="0.2">
      <c r="A27" s="80">
        <v>5</v>
      </c>
      <c r="B27" s="86" t="s">
        <v>53</v>
      </c>
      <c r="C27" s="42"/>
      <c r="D27" s="42"/>
      <c r="E27" s="81">
        <f>+C27+D27</f>
        <v>0</v>
      </c>
      <c r="F27" s="42"/>
      <c r="G27" s="42"/>
      <c r="H27" s="42"/>
      <c r="I27" s="42"/>
      <c r="J27" s="42"/>
      <c r="K27" s="42"/>
      <c r="L27" s="42"/>
    </row>
    <row r="28" spans="1:12" ht="27.75" customHeight="1" x14ac:dyDescent="0.2">
      <c r="A28" s="87"/>
      <c r="B28" s="88" t="s">
        <v>52</v>
      </c>
      <c r="C28" s="89">
        <f>+C7+C21</f>
        <v>6660500</v>
      </c>
      <c r="D28" s="89">
        <f>+D7+D21</f>
        <v>0</v>
      </c>
      <c r="E28" s="89">
        <f>+C28+D28</f>
        <v>6660500</v>
      </c>
      <c r="F28" s="89">
        <f>+F7+F21</f>
        <v>4299500</v>
      </c>
      <c r="G28" s="89">
        <f>+G7+G21</f>
        <v>938000</v>
      </c>
      <c r="H28" s="89">
        <f>+H7+H21</f>
        <v>1300000</v>
      </c>
      <c r="I28" s="89">
        <f>+I7+I21</f>
        <v>103000</v>
      </c>
      <c r="J28" s="89">
        <f>+J7+J21</f>
        <v>20000</v>
      </c>
      <c r="K28" s="63"/>
      <c r="L28" s="63"/>
    </row>
    <row r="29" spans="1:12" s="48" customFormat="1" ht="12.75" customHeight="1" x14ac:dyDescent="0.2">
      <c r="A29" s="80"/>
      <c r="B29" s="86"/>
      <c r="C29" s="81"/>
      <c r="D29" s="81"/>
      <c r="E29" s="81"/>
      <c r="F29" s="81"/>
      <c r="G29" s="81"/>
      <c r="H29" s="81"/>
      <c r="I29" s="81"/>
      <c r="J29" s="81"/>
      <c r="K29" s="42"/>
      <c r="L29" s="42"/>
    </row>
    <row r="30" spans="1:12" s="48" customFormat="1" x14ac:dyDescent="0.2">
      <c r="A30" s="78" t="s">
        <v>51</v>
      </c>
      <c r="B30" s="79"/>
      <c r="C30" s="77"/>
      <c r="D30" s="77"/>
      <c r="E30" s="81"/>
      <c r="F30" s="77"/>
      <c r="G30" s="77"/>
      <c r="H30" s="77"/>
      <c r="I30" s="77"/>
      <c r="J30" s="77"/>
      <c r="K30" s="77"/>
      <c r="L30" s="77"/>
    </row>
    <row r="31" spans="1:12" s="48" customFormat="1" ht="25.5" x14ac:dyDescent="0.2">
      <c r="A31" s="80">
        <v>3</v>
      </c>
      <c r="B31" s="79" t="s">
        <v>50</v>
      </c>
      <c r="C31" s="81">
        <v>15000</v>
      </c>
      <c r="D31" s="81"/>
      <c r="E31" s="81">
        <f t="shared" ref="E31:E36" si="2">+C31+D31</f>
        <v>15000</v>
      </c>
      <c r="F31" s="81">
        <v>12000</v>
      </c>
      <c r="G31" s="77"/>
      <c r="H31" s="81">
        <v>3000</v>
      </c>
      <c r="I31" s="77"/>
      <c r="J31" s="77"/>
      <c r="K31" s="77"/>
      <c r="L31" s="77"/>
    </row>
    <row r="32" spans="1:12" x14ac:dyDescent="0.2">
      <c r="A32" s="80">
        <v>32</v>
      </c>
      <c r="B32" s="79" t="s">
        <v>49</v>
      </c>
      <c r="C32" s="81">
        <f>SUM(C33:C36)</f>
        <v>15000</v>
      </c>
      <c r="D32" s="81"/>
      <c r="E32" s="81">
        <f t="shared" si="2"/>
        <v>15000</v>
      </c>
      <c r="F32" s="81">
        <f>SUM(F33:F36)</f>
        <v>12000</v>
      </c>
      <c r="G32" s="77"/>
      <c r="H32" s="81">
        <f>SUM(H33:H36)</f>
        <v>3000</v>
      </c>
      <c r="I32" s="77"/>
      <c r="J32" s="77"/>
      <c r="K32" s="77"/>
      <c r="L32" s="77"/>
    </row>
    <row r="33" spans="1:12" x14ac:dyDescent="0.2">
      <c r="A33" s="82">
        <v>321</v>
      </c>
      <c r="B33" s="83" t="s">
        <v>48</v>
      </c>
      <c r="C33" s="42"/>
      <c r="D33" s="42"/>
      <c r="E33" s="41">
        <f t="shared" si="2"/>
        <v>0</v>
      </c>
      <c r="F33" s="42"/>
      <c r="G33" s="42"/>
      <c r="H33" s="42"/>
      <c r="I33" s="42"/>
      <c r="J33" s="42"/>
      <c r="K33" s="42"/>
      <c r="L33" s="42"/>
    </row>
    <row r="34" spans="1:12" x14ac:dyDescent="0.2">
      <c r="A34" s="82">
        <v>322</v>
      </c>
      <c r="B34" s="83" t="s">
        <v>47</v>
      </c>
      <c r="C34" s="41">
        <v>12000</v>
      </c>
      <c r="D34" s="41"/>
      <c r="E34" s="41">
        <f t="shared" si="2"/>
        <v>12000</v>
      </c>
      <c r="F34" s="41">
        <v>12000</v>
      </c>
      <c r="G34" s="42"/>
      <c r="H34" s="42"/>
      <c r="I34" s="42"/>
      <c r="J34" s="42"/>
      <c r="K34" s="42"/>
      <c r="L34" s="42"/>
    </row>
    <row r="35" spans="1:12" x14ac:dyDescent="0.2">
      <c r="A35" s="82">
        <v>323</v>
      </c>
      <c r="B35" s="83" t="s">
        <v>46</v>
      </c>
      <c r="C35" s="41">
        <v>2000</v>
      </c>
      <c r="D35" s="41"/>
      <c r="E35" s="41">
        <f t="shared" si="2"/>
        <v>2000</v>
      </c>
      <c r="F35" s="42"/>
      <c r="G35" s="42"/>
      <c r="H35" s="41">
        <v>2000</v>
      </c>
      <c r="I35" s="42"/>
      <c r="J35" s="42"/>
      <c r="K35" s="42"/>
      <c r="L35" s="42"/>
    </row>
    <row r="36" spans="1:12" x14ac:dyDescent="0.2">
      <c r="A36" s="82">
        <v>329</v>
      </c>
      <c r="B36" s="83" t="s">
        <v>45</v>
      </c>
      <c r="C36" s="41">
        <v>1000</v>
      </c>
      <c r="D36" s="41"/>
      <c r="E36" s="41">
        <f t="shared" si="2"/>
        <v>1000</v>
      </c>
      <c r="F36" s="42"/>
      <c r="G36" s="42"/>
      <c r="H36" s="41">
        <v>1000</v>
      </c>
      <c r="I36" s="42"/>
      <c r="J36" s="42"/>
      <c r="K36" s="42"/>
      <c r="L36" s="42"/>
    </row>
    <row r="37" spans="1:12" ht="12.75" customHeight="1" x14ac:dyDescent="0.2">
      <c r="A37" s="82"/>
      <c r="B37" s="83"/>
      <c r="C37" s="41"/>
      <c r="D37" s="41"/>
      <c r="E37" s="41"/>
      <c r="F37" s="42"/>
      <c r="G37" s="42"/>
      <c r="H37" s="41"/>
      <c r="I37" s="42"/>
      <c r="J37" s="42"/>
      <c r="K37" s="42"/>
      <c r="L37" s="42"/>
    </row>
    <row r="38" spans="1:12" ht="21" customHeight="1" x14ac:dyDescent="0.2">
      <c r="A38" s="87"/>
      <c r="B38" s="88" t="s">
        <v>44</v>
      </c>
      <c r="C38" s="90">
        <f>+C28+C31</f>
        <v>6675500</v>
      </c>
      <c r="D38" s="90">
        <f>+D28+D31</f>
        <v>0</v>
      </c>
      <c r="E38" s="89">
        <f>+C38+D38</f>
        <v>6675500</v>
      </c>
      <c r="F38" s="90">
        <f>+F28+F31</f>
        <v>4311500</v>
      </c>
      <c r="G38" s="90">
        <f>+G28+G31</f>
        <v>938000</v>
      </c>
      <c r="H38" s="90">
        <f>+H28+H31</f>
        <v>1303000</v>
      </c>
      <c r="I38" s="90">
        <f>+I28+I31</f>
        <v>103000</v>
      </c>
      <c r="J38" s="90">
        <f>+J28+J31</f>
        <v>20000</v>
      </c>
      <c r="K38" s="63"/>
      <c r="L38" s="63"/>
    </row>
    <row r="39" spans="1:12" s="48" customFormat="1" ht="12.75" customHeight="1" x14ac:dyDescent="0.2">
      <c r="A39" s="80"/>
      <c r="B39" s="83"/>
      <c r="C39" s="41"/>
      <c r="D39" s="41"/>
      <c r="E39" s="81"/>
      <c r="F39" s="42"/>
      <c r="G39" s="42"/>
      <c r="H39" s="41"/>
      <c r="I39" s="42"/>
      <c r="J39" s="42"/>
      <c r="K39" s="42"/>
      <c r="L39" s="42"/>
    </row>
    <row r="40" spans="1:12" s="48" customFormat="1" x14ac:dyDescent="0.2">
      <c r="A40" s="78" t="s">
        <v>43</v>
      </c>
      <c r="B40" s="79"/>
      <c r="C40" s="77"/>
      <c r="D40" s="77"/>
      <c r="E40" s="81"/>
      <c r="F40" s="77"/>
      <c r="G40" s="77"/>
      <c r="H40" s="77"/>
      <c r="I40" s="77"/>
      <c r="J40" s="77"/>
      <c r="K40" s="77"/>
      <c r="L40" s="77"/>
    </row>
    <row r="41" spans="1:12" s="48" customFormat="1" ht="25.5" x14ac:dyDescent="0.2">
      <c r="A41" s="80"/>
      <c r="B41" s="79" t="s">
        <v>42</v>
      </c>
      <c r="C41" s="77"/>
      <c r="D41" s="77"/>
      <c r="E41" s="81"/>
      <c r="F41" s="77"/>
      <c r="G41" s="77"/>
      <c r="H41" s="77"/>
      <c r="I41" s="77"/>
      <c r="J41" s="77"/>
      <c r="K41" s="77"/>
      <c r="L41" s="77"/>
    </row>
    <row r="42" spans="1:12" s="48" customFormat="1" ht="25.5" x14ac:dyDescent="0.2">
      <c r="A42" s="80">
        <v>4</v>
      </c>
      <c r="B42" s="79" t="s">
        <v>41</v>
      </c>
      <c r="C42" s="81">
        <f>+C43</f>
        <v>0</v>
      </c>
      <c r="D42" s="81">
        <f>+D43</f>
        <v>9249250</v>
      </c>
      <c r="E42" s="81">
        <f>+C42+D42</f>
        <v>9249250</v>
      </c>
      <c r="F42" s="77"/>
      <c r="G42" s="81">
        <f>+G43</f>
        <v>2205210</v>
      </c>
      <c r="H42" s="77"/>
      <c r="I42" s="81">
        <f>+I43</f>
        <v>7044040</v>
      </c>
      <c r="J42" s="77"/>
      <c r="K42" s="77"/>
      <c r="L42" s="77"/>
    </row>
    <row r="43" spans="1:12" s="48" customFormat="1" ht="25.5" x14ac:dyDescent="0.2">
      <c r="A43" s="80">
        <v>45</v>
      </c>
      <c r="B43" s="79" t="s">
        <v>40</v>
      </c>
      <c r="C43" s="81">
        <f>+C44</f>
        <v>0</v>
      </c>
      <c r="D43" s="81">
        <f>+D44</f>
        <v>9249250</v>
      </c>
      <c r="E43" s="81">
        <f>+C43+D43</f>
        <v>9249250</v>
      </c>
      <c r="F43" s="77"/>
      <c r="G43" s="81">
        <f>+G44</f>
        <v>2205210</v>
      </c>
      <c r="H43" s="81"/>
      <c r="I43" s="81">
        <f>+I44</f>
        <v>7044040</v>
      </c>
      <c r="J43" s="77"/>
      <c r="K43" s="77"/>
      <c r="L43" s="77"/>
    </row>
    <row r="44" spans="1:12" ht="25.5" x14ac:dyDescent="0.2">
      <c r="A44" s="80">
        <v>451</v>
      </c>
      <c r="B44" s="79" t="s">
        <v>39</v>
      </c>
      <c r="C44" s="81">
        <v>0</v>
      </c>
      <c r="D44" s="81">
        <v>9249250</v>
      </c>
      <c r="E44" s="81">
        <f>+C44+D44</f>
        <v>9249250</v>
      </c>
      <c r="F44" s="81"/>
      <c r="G44" s="81">
        <v>2205210</v>
      </c>
      <c r="H44" s="81"/>
      <c r="I44" s="81">
        <v>7044040</v>
      </c>
      <c r="J44" s="81"/>
      <c r="K44" s="81"/>
      <c r="L44" s="77"/>
    </row>
    <row r="45" spans="1:12" ht="27" customHeight="1" x14ac:dyDescent="0.2">
      <c r="A45" s="82"/>
      <c r="B45" s="83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2" ht="25.5" x14ac:dyDescent="0.2">
      <c r="A46" s="87"/>
      <c r="B46" s="88" t="s">
        <v>38</v>
      </c>
      <c r="C46" s="90">
        <f>+C42</f>
        <v>0</v>
      </c>
      <c r="D46" s="90">
        <f>+D42</f>
        <v>9249250</v>
      </c>
      <c r="E46" s="90">
        <f>+E42</f>
        <v>9249250</v>
      </c>
      <c r="F46" s="90"/>
      <c r="G46" s="90">
        <f>+G42</f>
        <v>2205210</v>
      </c>
      <c r="H46" s="90"/>
      <c r="I46" s="90">
        <f>+I42</f>
        <v>7044040</v>
      </c>
      <c r="J46" s="90"/>
      <c r="K46" s="63"/>
      <c r="L46" s="63"/>
    </row>
    <row r="47" spans="1:12" s="48" customFormat="1" x14ac:dyDescent="0.2">
      <c r="A47" s="82"/>
      <c r="B47" s="83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32.25" customHeight="1" x14ac:dyDescent="0.2">
      <c r="A48" s="87"/>
      <c r="B48" s="88" t="s">
        <v>37</v>
      </c>
      <c r="C48" s="90">
        <f t="shared" ref="C48:L48" si="3">+C38+C46</f>
        <v>6675500</v>
      </c>
      <c r="D48" s="90">
        <f t="shared" si="3"/>
        <v>9249250</v>
      </c>
      <c r="E48" s="90">
        <f t="shared" si="3"/>
        <v>15924750</v>
      </c>
      <c r="F48" s="90">
        <f t="shared" si="3"/>
        <v>4311500</v>
      </c>
      <c r="G48" s="90">
        <f t="shared" si="3"/>
        <v>3143210</v>
      </c>
      <c r="H48" s="90">
        <f t="shared" si="3"/>
        <v>1303000</v>
      </c>
      <c r="I48" s="90">
        <f t="shared" si="3"/>
        <v>7147040</v>
      </c>
      <c r="J48" s="90">
        <f t="shared" si="3"/>
        <v>20000</v>
      </c>
      <c r="K48" s="90">
        <f t="shared" si="3"/>
        <v>0</v>
      </c>
      <c r="L48" s="90">
        <f t="shared" si="3"/>
        <v>0</v>
      </c>
    </row>
    <row r="49" spans="1:12" x14ac:dyDescent="0.2">
      <c r="A49" s="28"/>
      <c r="B49" s="53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x14ac:dyDescent="0.2">
      <c r="A50" s="28"/>
      <c r="B50" s="53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s="48" customFormat="1" x14ac:dyDescent="0.2">
      <c r="A51" s="28"/>
      <c r="B51" s="53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x14ac:dyDescent="0.2">
      <c r="A52" s="54"/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1:12" x14ac:dyDescent="0.2">
      <c r="A53" s="28"/>
      <c r="B53" s="53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1:12" s="48" customFormat="1" ht="12.75" customHeight="1" x14ac:dyDescent="0.2">
      <c r="A54" s="54"/>
      <c r="B54" s="53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s="48" customFormat="1" x14ac:dyDescent="0.2">
      <c r="A55" s="49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12" s="48" customFormat="1" x14ac:dyDescent="0.2">
      <c r="A56" s="54"/>
      <c r="B56" s="55"/>
    </row>
    <row r="57" spans="1:12" x14ac:dyDescent="0.2">
      <c r="A57" s="54"/>
      <c r="B57" s="55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x14ac:dyDescent="0.2">
      <c r="A58" s="28"/>
      <c r="B58" s="53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s="28"/>
      <c r="B59" s="53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48" customFormat="1" x14ac:dyDescent="0.2">
      <c r="A60" s="28"/>
      <c r="B60" s="53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">
      <c r="A61" s="54"/>
      <c r="B61" s="55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x14ac:dyDescent="0.2">
      <c r="A62" s="28"/>
      <c r="B62" s="53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28"/>
      <c r="B63" s="53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28"/>
      <c r="B64" s="53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s="48" customFormat="1" x14ac:dyDescent="0.2">
      <c r="A65" s="28"/>
      <c r="B65" s="53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54"/>
      <c r="B66" s="55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x14ac:dyDescent="0.2">
      <c r="A67" s="28"/>
      <c r="B67" s="53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s="48" customFormat="1" ht="12.75" customHeight="1" x14ac:dyDescent="0.2">
      <c r="A68" s="54"/>
      <c r="B68" s="53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s="48" customFormat="1" x14ac:dyDescent="0.2">
      <c r="A69" s="49"/>
      <c r="B69" s="55"/>
    </row>
    <row r="70" spans="1:12" s="48" customFormat="1" x14ac:dyDescent="0.2">
      <c r="A70" s="54"/>
      <c r="B70" s="55"/>
    </row>
    <row r="71" spans="1:12" x14ac:dyDescent="0.2">
      <c r="A71" s="54"/>
      <c r="B71" s="55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 x14ac:dyDescent="0.2">
      <c r="A72" s="28"/>
      <c r="B72" s="53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28"/>
      <c r="B73" s="53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s="48" customFormat="1" x14ac:dyDescent="0.2">
      <c r="A74" s="28"/>
      <c r="B74" s="53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54"/>
      <c r="B75" s="55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2" x14ac:dyDescent="0.2">
      <c r="A76" s="28"/>
      <c r="B76" s="53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28"/>
      <c r="B77" s="53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28"/>
      <c r="B78" s="53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s="48" customFormat="1" x14ac:dyDescent="0.2">
      <c r="A79" s="28"/>
      <c r="B79" s="53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">
      <c r="A80" s="54"/>
      <c r="B80" s="55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1:12" x14ac:dyDescent="0.2">
      <c r="A81" s="28"/>
      <c r="B81" s="53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48" customFormat="1" x14ac:dyDescent="0.2">
      <c r="A82" s="54"/>
      <c r="B82" s="53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48" customFormat="1" x14ac:dyDescent="0.2">
      <c r="A83" s="49"/>
      <c r="B83" s="55"/>
    </row>
    <row r="84" spans="1:12" s="48" customFormat="1" x14ac:dyDescent="0.2">
      <c r="A84" s="54"/>
      <c r="B84" s="55"/>
    </row>
    <row r="85" spans="1:12" x14ac:dyDescent="0.2">
      <c r="A85" s="54"/>
      <c r="B85" s="55"/>
      <c r="C85" s="48"/>
      <c r="D85" s="48"/>
      <c r="E85" s="48"/>
      <c r="F85" s="48"/>
      <c r="G85" s="48"/>
      <c r="H85" s="48"/>
      <c r="I85" s="48"/>
      <c r="J85" s="48"/>
      <c r="K85" s="48"/>
      <c r="L85" s="48"/>
    </row>
    <row r="86" spans="1:12" x14ac:dyDescent="0.2">
      <c r="A86" s="28"/>
      <c r="B86" s="53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28"/>
      <c r="B87" s="53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s="48" customFormat="1" x14ac:dyDescent="0.2">
      <c r="A88" s="28"/>
      <c r="B88" s="53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54"/>
      <c r="B89" s="55"/>
      <c r="C89" s="48"/>
      <c r="D89" s="48"/>
      <c r="E89" s="48"/>
      <c r="F89" s="48"/>
      <c r="G89" s="48"/>
      <c r="H89" s="48"/>
      <c r="I89" s="48"/>
      <c r="J89" s="48"/>
      <c r="K89" s="48"/>
      <c r="L89" s="48"/>
    </row>
    <row r="90" spans="1:12" x14ac:dyDescent="0.2">
      <c r="A90" s="28"/>
      <c r="B90" s="53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28"/>
      <c r="B91" s="53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A92" s="28"/>
      <c r="B92" s="53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48" customFormat="1" x14ac:dyDescent="0.2">
      <c r="A93" s="28"/>
      <c r="B93" s="53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54"/>
      <c r="B94" s="55"/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1:12" s="48" customFormat="1" x14ac:dyDescent="0.2">
      <c r="A95" s="28"/>
      <c r="B95" s="53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48" customFormat="1" x14ac:dyDescent="0.2">
      <c r="A96" s="54"/>
      <c r="B96" s="55"/>
    </row>
    <row r="97" spans="1:12" x14ac:dyDescent="0.2">
      <c r="A97" s="54"/>
      <c r="B97" s="55"/>
      <c r="C97" s="48"/>
      <c r="D97" s="48"/>
      <c r="E97" s="48"/>
      <c r="F97" s="48"/>
      <c r="G97" s="48"/>
      <c r="H97" s="48"/>
      <c r="I97" s="48"/>
      <c r="J97" s="48"/>
      <c r="K97" s="48"/>
      <c r="L97" s="48"/>
    </row>
    <row r="98" spans="1:12" x14ac:dyDescent="0.2">
      <c r="A98" s="28"/>
      <c r="B98" s="53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s="28"/>
      <c r="B99" s="53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48" customFormat="1" ht="12.75" customHeight="1" x14ac:dyDescent="0.2">
      <c r="A100" s="54"/>
      <c r="B100" s="53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48" customFormat="1" x14ac:dyDescent="0.2">
      <c r="A101" s="49"/>
      <c r="B101" s="55"/>
    </row>
    <row r="102" spans="1:12" s="48" customFormat="1" x14ac:dyDescent="0.2">
      <c r="A102" s="54"/>
      <c r="B102" s="55"/>
    </row>
    <row r="103" spans="1:12" x14ac:dyDescent="0.2">
      <c r="A103" s="54"/>
      <c r="B103" s="55"/>
      <c r="C103" s="48"/>
      <c r="D103" s="48"/>
      <c r="E103" s="48"/>
      <c r="F103" s="48"/>
      <c r="G103" s="48"/>
      <c r="H103" s="48"/>
      <c r="I103" s="48"/>
      <c r="J103" s="48"/>
      <c r="K103" s="48"/>
      <c r="L103" s="48"/>
    </row>
    <row r="104" spans="1:12" x14ac:dyDescent="0.2">
      <c r="A104" s="28"/>
      <c r="B104" s="53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">
      <c r="A105" s="28"/>
      <c r="B105" s="53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48" customFormat="1" x14ac:dyDescent="0.2">
      <c r="A106" s="28"/>
      <c r="B106" s="53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54"/>
      <c r="B107" s="55"/>
      <c r="C107" s="48"/>
      <c r="D107" s="48"/>
      <c r="E107" s="48"/>
      <c r="F107" s="48"/>
      <c r="G107" s="48"/>
      <c r="H107" s="48"/>
      <c r="I107" s="48"/>
      <c r="J107" s="48"/>
      <c r="K107" s="48"/>
      <c r="L107" s="48"/>
    </row>
    <row r="108" spans="1:12" x14ac:dyDescent="0.2">
      <c r="A108" s="28"/>
      <c r="B108" s="53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A109" s="28"/>
      <c r="B109" s="53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28"/>
      <c r="B110" s="53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48" customFormat="1" x14ac:dyDescent="0.2">
      <c r="A111" s="28"/>
      <c r="B111" s="53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54"/>
      <c r="B112" s="55"/>
      <c r="C112" s="48"/>
      <c r="D112" s="48"/>
      <c r="E112" s="48"/>
      <c r="F112" s="48"/>
      <c r="G112" s="48"/>
      <c r="H112" s="48"/>
      <c r="I112" s="48"/>
      <c r="J112" s="48"/>
      <c r="K112" s="48"/>
      <c r="L112" s="48"/>
    </row>
    <row r="113" spans="1:12" s="48" customFormat="1" x14ac:dyDescent="0.2">
      <c r="A113" s="28"/>
      <c r="B113" s="53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54"/>
      <c r="B114" s="55"/>
      <c r="C114" s="48"/>
      <c r="D114" s="48"/>
      <c r="E114" s="48"/>
      <c r="F114" s="48"/>
      <c r="G114" s="48"/>
      <c r="H114" s="48"/>
      <c r="I114" s="48"/>
      <c r="J114" s="48"/>
      <c r="K114" s="48"/>
      <c r="L114" s="48"/>
    </row>
    <row r="115" spans="1:12" s="48" customFormat="1" x14ac:dyDescent="0.2">
      <c r="A115" s="28"/>
      <c r="B115" s="53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48" customFormat="1" x14ac:dyDescent="0.2">
      <c r="A116" s="54"/>
      <c r="B116" s="55"/>
    </row>
    <row r="117" spans="1:12" ht="12.75" customHeight="1" x14ac:dyDescent="0.2">
      <c r="A117" s="54"/>
      <c r="B117" s="55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1:12" x14ac:dyDescent="0.2">
      <c r="A118" s="28"/>
      <c r="B118" s="53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s="28"/>
      <c r="B119" s="53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48" customFormat="1" x14ac:dyDescent="0.2">
      <c r="A120" s="54"/>
      <c r="B120" s="53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48" customFormat="1" x14ac:dyDescent="0.2">
      <c r="A121" s="49"/>
      <c r="B121" s="55"/>
    </row>
    <row r="122" spans="1:12" s="48" customFormat="1" x14ac:dyDescent="0.2">
      <c r="A122" s="54"/>
      <c r="B122" s="55"/>
    </row>
    <row r="123" spans="1:12" x14ac:dyDescent="0.2">
      <c r="A123" s="54"/>
      <c r="B123" s="55"/>
      <c r="C123" s="48"/>
      <c r="D123" s="48"/>
      <c r="E123" s="48"/>
      <c r="F123" s="48"/>
      <c r="G123" s="48"/>
      <c r="H123" s="48"/>
      <c r="I123" s="48"/>
      <c r="J123" s="48"/>
      <c r="K123" s="48"/>
      <c r="L123" s="48"/>
    </row>
    <row r="124" spans="1:12" x14ac:dyDescent="0.2">
      <c r="A124" s="28"/>
      <c r="B124" s="53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28"/>
      <c r="B125" s="53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48" customFormat="1" x14ac:dyDescent="0.2">
      <c r="A126" s="28"/>
      <c r="B126" s="53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54"/>
      <c r="B127" s="55"/>
      <c r="C127" s="48"/>
      <c r="D127" s="48"/>
      <c r="E127" s="48"/>
      <c r="F127" s="48"/>
      <c r="G127" s="48"/>
      <c r="H127" s="48"/>
      <c r="I127" s="48"/>
      <c r="J127" s="48"/>
      <c r="K127" s="48"/>
      <c r="L127" s="48"/>
    </row>
    <row r="128" spans="1:12" x14ac:dyDescent="0.2">
      <c r="A128" s="28"/>
      <c r="B128" s="53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28"/>
      <c r="B129" s="53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28"/>
      <c r="B130" s="53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48" customFormat="1" x14ac:dyDescent="0.2">
      <c r="A131" s="28"/>
      <c r="B131" s="53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">
      <c r="A132" s="54"/>
      <c r="B132" s="55"/>
      <c r="C132" s="48"/>
      <c r="D132" s="48"/>
      <c r="E132" s="48"/>
      <c r="F132" s="48"/>
      <c r="G132" s="48"/>
      <c r="H132" s="48"/>
      <c r="I132" s="48"/>
      <c r="J132" s="48"/>
      <c r="K132" s="48"/>
      <c r="L132" s="48"/>
    </row>
    <row r="133" spans="1:12" s="48" customFormat="1" x14ac:dyDescent="0.2">
      <c r="A133" s="28"/>
      <c r="B133" s="53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48" customFormat="1" x14ac:dyDescent="0.2">
      <c r="A134" s="54"/>
      <c r="B134" s="55"/>
    </row>
    <row r="135" spans="1:12" x14ac:dyDescent="0.2">
      <c r="A135" s="54"/>
      <c r="B135" s="55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1:12" s="48" customFormat="1" x14ac:dyDescent="0.2">
      <c r="A136" s="28"/>
      <c r="B136" s="53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">
      <c r="A137" s="54"/>
      <c r="B137" s="55"/>
      <c r="C137" s="48"/>
      <c r="D137" s="48"/>
      <c r="E137" s="48"/>
      <c r="F137" s="48"/>
      <c r="G137" s="48"/>
      <c r="H137" s="48"/>
      <c r="I137" s="48"/>
      <c r="J137" s="48"/>
      <c r="K137" s="48"/>
      <c r="L137" s="48"/>
    </row>
    <row r="138" spans="1:12" x14ac:dyDescent="0.2">
      <c r="A138" s="28"/>
      <c r="B138" s="53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28"/>
      <c r="B139" s="53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54"/>
      <c r="B140" s="53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54"/>
      <c r="B141" s="53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54"/>
      <c r="B142" s="53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54"/>
      <c r="B143" s="53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54"/>
      <c r="B144" s="53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54"/>
      <c r="B145" s="53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54"/>
      <c r="B146" s="53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54"/>
      <c r="B147" s="53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54"/>
      <c r="B148" s="53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54"/>
      <c r="B149" s="53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">
      <c r="A150" s="54"/>
      <c r="B150" s="53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">
      <c r="A151" s="54"/>
      <c r="B151" s="53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54"/>
      <c r="B152" s="53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54"/>
      <c r="B153" s="53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">
      <c r="A154" s="54"/>
      <c r="B154" s="53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">
      <c r="A155" s="54"/>
      <c r="B155" s="53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">
      <c r="A156" s="54"/>
      <c r="B156" s="53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">
      <c r="A157" s="54"/>
      <c r="B157" s="53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">
      <c r="A158" s="54"/>
      <c r="B158" s="53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">
      <c r="A159" s="54"/>
      <c r="B159" s="53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">
      <c r="A160" s="54"/>
      <c r="B160" s="53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">
      <c r="A161" s="54"/>
      <c r="B161" s="53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">
      <c r="A162" s="54"/>
      <c r="B162" s="53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">
      <c r="A163" s="54"/>
      <c r="B163" s="53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">
      <c r="A164" s="54"/>
      <c r="B164" s="53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">
      <c r="A165" s="54"/>
      <c r="B165" s="53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">
      <c r="A166" s="54"/>
      <c r="B166" s="53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">
      <c r="A167" s="54"/>
      <c r="B167" s="53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">
      <c r="A168" s="54"/>
      <c r="B168" s="53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">
      <c r="A169" s="54"/>
      <c r="B169" s="53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">
      <c r="A170" s="54"/>
      <c r="B170" s="53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">
      <c r="A171" s="54"/>
      <c r="B171" s="53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">
      <c r="A172" s="54"/>
      <c r="B172" s="53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54"/>
      <c r="B173" s="53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">
      <c r="A174" s="54"/>
      <c r="B174" s="53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">
      <c r="A175" s="54"/>
      <c r="B175" s="53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">
      <c r="A176" s="54"/>
      <c r="B176" s="53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">
      <c r="A177" s="54"/>
      <c r="B177" s="53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">
      <c r="A178" s="54"/>
      <c r="B178" s="53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">
      <c r="A179" s="54"/>
      <c r="B179" s="53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">
      <c r="A180" s="54"/>
      <c r="B180" s="53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">
      <c r="A181" s="54"/>
      <c r="B181" s="53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">
      <c r="A182" s="54"/>
      <c r="B182" s="53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54"/>
      <c r="B183" s="53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">
      <c r="A184" s="54"/>
      <c r="B184" s="53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54"/>
      <c r="B185" s="53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54"/>
      <c r="B186" s="53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">
      <c r="A187" s="54"/>
      <c r="B187" s="53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">
      <c r="A188" s="54"/>
      <c r="B188" s="53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">
      <c r="A189" s="54"/>
      <c r="B189" s="53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">
      <c r="A190" s="54"/>
      <c r="B190" s="53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">
      <c r="A191" s="54"/>
      <c r="B191" s="53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">
      <c r="A192" s="54"/>
      <c r="B192" s="53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">
      <c r="A193" s="54"/>
      <c r="B193" s="53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">
      <c r="A194" s="54"/>
      <c r="B194" s="53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">
      <c r="A195" s="54"/>
      <c r="B195" s="53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">
      <c r="A196" s="54"/>
      <c r="B196" s="53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">
      <c r="A197" s="54"/>
      <c r="B197" s="53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">
      <c r="A198" s="54"/>
      <c r="B198" s="53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">
      <c r="A199" s="54"/>
      <c r="B199" s="53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">
      <c r="A200" s="54"/>
      <c r="B200" s="53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">
      <c r="A201" s="54"/>
      <c r="B201" s="53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">
      <c r="A202" s="54"/>
      <c r="B202" s="53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">
      <c r="A203" s="54"/>
      <c r="B203" s="53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">
      <c r="A204" s="54"/>
      <c r="B204" s="53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">
      <c r="A205" s="54"/>
      <c r="B205" s="53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">
      <c r="A206" s="54"/>
      <c r="B206" s="53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">
      <c r="A207" s="54"/>
      <c r="B207" s="53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">
      <c r="A208" s="54"/>
      <c r="B208" s="53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">
      <c r="A209" s="54"/>
      <c r="B209" s="53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">
      <c r="A210" s="54"/>
      <c r="B210" s="53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">
      <c r="A211" s="54"/>
      <c r="B211" s="53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">
      <c r="A212" s="54"/>
      <c r="B212" s="53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">
      <c r="A213" s="54"/>
      <c r="B213" s="53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">
      <c r="A214" s="54"/>
      <c r="B214" s="53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">
      <c r="A215" s="54"/>
      <c r="B215" s="53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">
      <c r="A216" s="54"/>
      <c r="B216" s="53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">
      <c r="A217" s="54"/>
      <c r="B217" s="53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">
      <c r="A218" s="54"/>
      <c r="B218" s="53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">
      <c r="A219" s="54"/>
      <c r="B219" s="53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">
      <c r="A220" s="54"/>
      <c r="B220" s="53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">
      <c r="A221" s="54"/>
      <c r="B221" s="53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">
      <c r="A222" s="54"/>
      <c r="B222" s="53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">
      <c r="A223" s="54"/>
      <c r="B223" s="53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">
      <c r="A224" s="54"/>
      <c r="B224" s="53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">
      <c r="A225" s="54"/>
      <c r="B225" s="53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">
      <c r="A226" s="54"/>
      <c r="B226" s="53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">
      <c r="A227" s="54"/>
      <c r="B227" s="53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">
      <c r="A228" s="54"/>
      <c r="B228" s="53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">
      <c r="A229" s="54"/>
      <c r="B229" s="53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">
      <c r="A230" s="54"/>
      <c r="B230" s="53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">
      <c r="A231" s="54"/>
      <c r="B231" s="53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">
      <c r="A232" s="54"/>
      <c r="B232" s="53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">
      <c r="A233" s="54"/>
      <c r="B233" s="53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">
      <c r="A234" s="54"/>
      <c r="B234" s="53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">
      <c r="A235" s="54"/>
      <c r="B235" s="53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">
      <c r="A236" s="54"/>
      <c r="B236" s="53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">
      <c r="A237" s="54"/>
      <c r="B237" s="53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">
      <c r="A238" s="54"/>
      <c r="B238" s="53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">
      <c r="A239" s="54"/>
      <c r="B239" s="53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">
      <c r="A240" s="54"/>
      <c r="B240" s="53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">
      <c r="A241" s="54"/>
      <c r="B241" s="53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">
      <c r="A242" s="54"/>
      <c r="B242" s="53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">
      <c r="A243" s="54"/>
      <c r="B243" s="53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">
      <c r="A244" s="54"/>
      <c r="B244" s="53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">
      <c r="A245" s="54"/>
      <c r="B245" s="53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">
      <c r="A246" s="54"/>
      <c r="B246" s="53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">
      <c r="A247" s="54"/>
      <c r="B247" s="53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">
      <c r="A248" s="54"/>
      <c r="B248" s="53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">
      <c r="A249" s="54"/>
      <c r="B249" s="53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">
      <c r="A250" s="54"/>
      <c r="B250" s="53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">
      <c r="A251" s="54"/>
      <c r="B251" s="53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">
      <c r="A252" s="54"/>
      <c r="B252" s="53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">
      <c r="A253" s="54"/>
      <c r="B253" s="53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">
      <c r="A254" s="54"/>
      <c r="B254" s="53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">
      <c r="A255" s="54"/>
      <c r="B255" s="53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">
      <c r="A256" s="54"/>
      <c r="B256" s="53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">
      <c r="A257" s="54"/>
      <c r="B257" s="53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">
      <c r="A258" s="54"/>
      <c r="B258" s="53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">
      <c r="A259" s="54"/>
      <c r="B259" s="53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">
      <c r="A260" s="54"/>
      <c r="B260" s="53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">
      <c r="A261" s="54"/>
      <c r="B261" s="53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">
      <c r="A262" s="54"/>
      <c r="B262" s="53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">
      <c r="A263" s="54"/>
      <c r="B263" s="53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">
      <c r="A264" s="54"/>
      <c r="B264" s="53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">
      <c r="A265" s="54"/>
      <c r="B265" s="53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">
      <c r="A266" s="54"/>
      <c r="B266" s="53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">
      <c r="A267" s="54"/>
      <c r="B267" s="53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">
      <c r="A268" s="54"/>
      <c r="B268" s="53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">
      <c r="A269" s="54"/>
      <c r="B269" s="53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">
      <c r="A270" s="54"/>
      <c r="B270" s="53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">
      <c r="A271" s="54"/>
      <c r="B271" s="53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">
      <c r="A272" s="54"/>
      <c r="B272" s="53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">
      <c r="A273" s="54"/>
      <c r="B273" s="53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">
      <c r="A274" s="54"/>
      <c r="B274" s="53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">
      <c r="A275" s="54"/>
      <c r="B275" s="53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">
      <c r="A276" s="54"/>
      <c r="B276" s="53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">
      <c r="A277" s="54"/>
      <c r="B277" s="53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">
      <c r="A278" s="54"/>
      <c r="B278" s="53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">
      <c r="A279" s="54"/>
      <c r="B279" s="53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">
      <c r="A280" s="54"/>
      <c r="B280" s="53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">
      <c r="A281" s="54"/>
      <c r="B281" s="53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">
      <c r="A282" s="54"/>
      <c r="B282" s="53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">
      <c r="A283" s="54"/>
      <c r="B283" s="53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">
      <c r="A284" s="54"/>
      <c r="B284" s="53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">
      <c r="A285" s="54"/>
      <c r="B285" s="53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">
      <c r="A286" s="54"/>
      <c r="B286" s="53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">
      <c r="A287" s="54"/>
      <c r="B287" s="53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">
      <c r="A288" s="54"/>
      <c r="B288" s="53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">
      <c r="A289" s="54"/>
      <c r="B289" s="53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">
      <c r="A290" s="54"/>
      <c r="B290" s="53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">
      <c r="A291" s="54"/>
      <c r="B291" s="53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">
      <c r="A292" s="54"/>
      <c r="B292" s="53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">
      <c r="A293" s="54"/>
      <c r="B293" s="53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">
      <c r="A294" s="54"/>
      <c r="B294" s="53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">
      <c r="A295" s="54"/>
      <c r="B295" s="53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">
      <c r="A296" s="54"/>
      <c r="B296" s="53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">
      <c r="A297" s="54"/>
      <c r="B297" s="53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">
      <c r="A298" s="54"/>
      <c r="B298" s="53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">
      <c r="A299" s="54"/>
      <c r="B299" s="53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">
      <c r="A300" s="54"/>
      <c r="B300" s="53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">
      <c r="A301" s="54"/>
      <c r="B301" s="53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">
      <c r="A302" s="54"/>
      <c r="B302" s="53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">
      <c r="A303" s="54"/>
      <c r="B303" s="53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">
      <c r="A304" s="54"/>
      <c r="B304" s="53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">
      <c r="A305" s="54"/>
      <c r="B305" s="53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">
      <c r="A306" s="54"/>
      <c r="B306" s="53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">
      <c r="A307" s="54"/>
      <c r="B307" s="53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">
      <c r="A308" s="54"/>
      <c r="B308" s="53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">
      <c r="A309" s="54"/>
      <c r="B309" s="53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">
      <c r="A310" s="54"/>
      <c r="B310" s="53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">
      <c r="A311" s="54"/>
      <c r="B311" s="53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">
      <c r="A312" s="54"/>
      <c r="B312" s="53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">
      <c r="A313" s="54"/>
      <c r="B313" s="53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">
      <c r="A314" s="54"/>
      <c r="B314" s="53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">
      <c r="A315" s="54"/>
      <c r="B315" s="53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">
      <c r="A316" s="54"/>
      <c r="B316" s="53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">
      <c r="A317" s="54"/>
      <c r="B317" s="53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">
      <c r="A318" s="54"/>
      <c r="B318" s="53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">
      <c r="A319" s="54"/>
      <c r="B319" s="53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">
      <c r="A320" s="54"/>
      <c r="B320" s="53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">
      <c r="A321" s="54"/>
      <c r="B321" s="53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">
      <c r="A322" s="54"/>
      <c r="B322" s="53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">
      <c r="A323" s="54"/>
      <c r="B323" s="53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">
      <c r="A324" s="54"/>
      <c r="B324" s="53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">
      <c r="A325" s="54"/>
      <c r="B325" s="53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">
      <c r="A326" s="54"/>
      <c r="B326" s="53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">
      <c r="A327" s="54"/>
      <c r="B327" s="53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">
      <c r="A328" s="54"/>
      <c r="B328" s="53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">
      <c r="A329" s="54"/>
      <c r="B329" s="53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">
      <c r="A330" s="54"/>
      <c r="B330" s="53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">
      <c r="A331" s="54"/>
      <c r="B331" s="53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">
      <c r="A332" s="54"/>
      <c r="B332" s="53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">
      <c r="A333" s="54"/>
      <c r="B333" s="53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">
      <c r="A334" s="54"/>
      <c r="B334" s="53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">
      <c r="A335" s="54"/>
      <c r="B335" s="53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">
      <c r="A336" s="54"/>
      <c r="B336" s="53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">
      <c r="A337" s="54"/>
      <c r="B337" s="53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">
      <c r="A338" s="54"/>
      <c r="B338" s="53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">
      <c r="A339" s="54"/>
      <c r="B339" s="53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">
      <c r="A340" s="54"/>
      <c r="B340" s="53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">
      <c r="A341" s="54"/>
      <c r="B341" s="53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">
      <c r="A342" s="54"/>
      <c r="B342" s="53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">
      <c r="A343" s="54"/>
      <c r="B343" s="53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">
      <c r="A344" s="54"/>
      <c r="B344" s="53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">
      <c r="A345" s="54"/>
      <c r="B345" s="53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">
      <c r="A346" s="54"/>
      <c r="B346" s="53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">
      <c r="A347" s="54"/>
      <c r="B347" s="53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">
      <c r="A348" s="54"/>
      <c r="B348" s="53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">
      <c r="A349" s="54"/>
      <c r="B349" s="53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">
      <c r="A350" s="54"/>
      <c r="B350" s="53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">
      <c r="A351" s="54"/>
      <c r="B351" s="53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">
      <c r="A352" s="54"/>
      <c r="B352" s="53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">
      <c r="A353" s="54"/>
      <c r="B353" s="53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">
      <c r="A354" s="54"/>
      <c r="B354" s="53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">
      <c r="A355" s="54"/>
      <c r="B355" s="53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">
      <c r="A356" s="54"/>
      <c r="B356" s="53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">
      <c r="A357" s="54"/>
      <c r="B357" s="53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">
      <c r="A358" s="54"/>
      <c r="B358" s="53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">
      <c r="A359" s="54"/>
      <c r="B359" s="53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">
      <c r="A360" s="54"/>
      <c r="B360" s="53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">
      <c r="A361" s="54"/>
      <c r="B361" s="53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">
      <c r="A362" s="54"/>
      <c r="B362" s="53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">
      <c r="A363" s="54"/>
      <c r="B363" s="53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">
      <c r="A364" s="54"/>
      <c r="B364" s="53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">
      <c r="A365" s="54"/>
      <c r="B365" s="53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">
      <c r="A366" s="54"/>
      <c r="B366" s="53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">
      <c r="A367" s="54"/>
      <c r="B367" s="53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">
      <c r="A368" s="54"/>
      <c r="B368" s="53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">
      <c r="A369" s="54"/>
      <c r="B369" s="53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">
      <c r="A370" s="54"/>
      <c r="B370" s="53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">
      <c r="A371" s="54"/>
      <c r="B371" s="53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">
      <c r="A372" s="54"/>
      <c r="B372" s="53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">
      <c r="A373" s="54"/>
      <c r="B373" s="53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">
      <c r="A374" s="54"/>
      <c r="B374" s="53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">
      <c r="A375" s="54"/>
      <c r="B375" s="53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">
      <c r="A376" s="54"/>
      <c r="B376" s="53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">
      <c r="A377" s="54"/>
      <c r="B377" s="53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">
      <c r="A378" s="54"/>
      <c r="B378" s="53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">
      <c r="A379" s="54"/>
      <c r="B379" s="53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">
      <c r="A380" s="54"/>
      <c r="B380" s="53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">
      <c r="A381" s="54"/>
      <c r="B381" s="53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">
      <c r="A382" s="54"/>
      <c r="B382" s="53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">
      <c r="A383" s="54"/>
      <c r="B383" s="53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">
      <c r="A384" s="54"/>
      <c r="B384" s="53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">
      <c r="A385" s="54"/>
      <c r="B385" s="53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">
      <c r="A386" s="54"/>
      <c r="B386" s="53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">
      <c r="A387" s="54"/>
      <c r="B387" s="53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">
      <c r="A388" s="54"/>
      <c r="B388" s="53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">
      <c r="A389" s="54"/>
      <c r="B389" s="53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">
      <c r="A390" s="54"/>
      <c r="B390" s="53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">
      <c r="A391" s="54"/>
      <c r="B391" s="53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">
      <c r="A392" s="54"/>
      <c r="B392" s="53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">
      <c r="A393" s="54"/>
      <c r="B393" s="53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">
      <c r="A394" s="54"/>
      <c r="B394" s="53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">
      <c r="A395" s="54"/>
      <c r="B395" s="53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">
      <c r="A396" s="54"/>
      <c r="B396" s="53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">
      <c r="A397" s="54"/>
      <c r="B397" s="53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">
      <c r="A398" s="54"/>
      <c r="B398" s="53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">
      <c r="A399" s="54"/>
      <c r="B399" s="53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">
      <c r="A400" s="54"/>
      <c r="B400" s="53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">
      <c r="A401" s="54"/>
      <c r="B401" s="53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">
      <c r="A402" s="54"/>
      <c r="B402" s="53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">
      <c r="A403" s="54"/>
      <c r="B403" s="53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">
      <c r="A404" s="54"/>
      <c r="B404" s="53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">
      <c r="A405" s="54"/>
      <c r="B405" s="53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">
      <c r="A406" s="54"/>
      <c r="B406" s="53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">
      <c r="A407" s="54"/>
      <c r="B407" s="53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">
      <c r="A408" s="54"/>
      <c r="B408" s="53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">
      <c r="A409" s="54"/>
      <c r="B409" s="53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">
      <c r="A410" s="54"/>
      <c r="B410" s="53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">
      <c r="A411" s="54"/>
      <c r="B411" s="53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">
      <c r="A412" s="54"/>
      <c r="B412" s="53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">
      <c r="A413" s="54"/>
      <c r="B413" s="53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">
      <c r="A414" s="54"/>
      <c r="B414" s="53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">
      <c r="A415" s="54"/>
      <c r="B415" s="53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">
      <c r="A416" s="54"/>
      <c r="B416" s="53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">
      <c r="A417" s="54"/>
      <c r="B417" s="53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">
      <c r="A418" s="54"/>
      <c r="B418" s="53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">
      <c r="A419" s="54"/>
      <c r="B419" s="53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">
      <c r="A420" s="54"/>
      <c r="B420" s="53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">
      <c r="A421" s="54"/>
      <c r="B421" s="53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">
      <c r="A422" s="54"/>
      <c r="B422" s="53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">
      <c r="A423" s="54"/>
      <c r="B423" s="53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">
      <c r="A424" s="54"/>
      <c r="B424" s="53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">
      <c r="A425" s="54"/>
      <c r="B425" s="53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">
      <c r="A426" s="54"/>
      <c r="B426" s="53"/>
      <c r="C426" s="1"/>
      <c r="D426" s="1"/>
      <c r="E426" s="1"/>
      <c r="F426" s="1"/>
      <c r="G426" s="1"/>
      <c r="H426" s="1"/>
      <c r="I426" s="1"/>
      <c r="J426" s="1"/>
      <c r="K426" s="1"/>
      <c r="L426" s="1"/>
    </row>
  </sheetData>
  <mergeCells count="1">
    <mergeCell ref="A3:L3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64" firstPageNumber="3" orientation="landscape" useFirstPageNumber="1" r:id="rId1"/>
  <headerFooter alignWithMargins="0">
    <oddFooter>&amp;R&amp;P</oddFooter>
  </headerFooter>
  <rowBreaks count="1" manualBreakCount="1">
    <brk id="38" max="11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4" zoomScaleNormal="100" workbookViewId="0">
      <selection activeCell="K22" sqref="K22"/>
    </sheetView>
  </sheetViews>
  <sheetFormatPr defaultRowHeight="12.75" x14ac:dyDescent="0.2"/>
  <cols>
    <col min="1" max="1" width="9.140625" style="33"/>
    <col min="2" max="2" width="38.42578125" style="32" customWidth="1"/>
    <col min="3" max="4" width="16.28515625" style="32" customWidth="1"/>
    <col min="5" max="5" width="11.140625" style="32" customWidth="1"/>
    <col min="6" max="6" width="16.28515625" style="32" customWidth="1"/>
    <col min="7" max="16384" width="9.140625" style="32"/>
  </cols>
  <sheetData>
    <row r="1" spans="1:6" s="73" customFormat="1" ht="15.75" x14ac:dyDescent="0.25">
      <c r="A1" s="72" t="s">
        <v>80</v>
      </c>
      <c r="B1" s="2"/>
      <c r="C1" s="2"/>
      <c r="D1" s="2"/>
      <c r="E1" s="2"/>
      <c r="F1" s="2"/>
    </row>
    <row r="2" spans="1:6" x14ac:dyDescent="0.2">
      <c r="A2" s="28"/>
      <c r="B2" s="1"/>
      <c r="C2" s="1"/>
      <c r="D2" s="1"/>
      <c r="E2" s="1"/>
      <c r="F2" s="1"/>
    </row>
    <row r="3" spans="1:6" ht="14.25" customHeight="1" x14ac:dyDescent="0.25">
      <c r="A3" s="28"/>
      <c r="B3" s="70" t="s">
        <v>79</v>
      </c>
      <c r="C3" s="1"/>
      <c r="D3" s="1"/>
      <c r="E3" s="1"/>
      <c r="F3" s="1"/>
    </row>
    <row r="4" spans="1:6" ht="13.5" thickBot="1" x14ac:dyDescent="0.25">
      <c r="A4" s="28"/>
      <c r="B4" s="1"/>
      <c r="C4" s="1"/>
      <c r="D4" s="1"/>
      <c r="E4" s="1"/>
      <c r="F4" s="1"/>
    </row>
    <row r="5" spans="1:6" s="33" customFormat="1" ht="32.25" customHeight="1" thickBot="1" x14ac:dyDescent="0.25">
      <c r="A5" s="38" t="s">
        <v>36</v>
      </c>
      <c r="B5" s="68" t="s">
        <v>35</v>
      </c>
      <c r="C5" s="68" t="s">
        <v>34</v>
      </c>
      <c r="D5" s="68" t="s">
        <v>33</v>
      </c>
      <c r="E5" s="47" t="s">
        <v>32</v>
      </c>
      <c r="F5" s="69" t="s">
        <v>31</v>
      </c>
    </row>
    <row r="6" spans="1:6" x14ac:dyDescent="0.2">
      <c r="A6" s="46"/>
      <c r="B6" s="45"/>
      <c r="C6" s="45"/>
      <c r="D6" s="45"/>
      <c r="E6" s="45"/>
      <c r="F6" s="44"/>
    </row>
    <row r="7" spans="1:6" x14ac:dyDescent="0.2">
      <c r="A7" s="74" t="s">
        <v>21</v>
      </c>
      <c r="B7" s="75" t="s">
        <v>30</v>
      </c>
      <c r="C7" s="63"/>
      <c r="D7" s="63"/>
      <c r="E7" s="63"/>
      <c r="F7" s="64"/>
    </row>
    <row r="8" spans="1:6" x14ac:dyDescent="0.2">
      <c r="A8" s="43">
        <v>671</v>
      </c>
      <c r="B8" s="42" t="s">
        <v>29</v>
      </c>
      <c r="C8" s="41">
        <v>4311500</v>
      </c>
      <c r="D8" s="41">
        <v>0</v>
      </c>
      <c r="E8" s="41">
        <v>0</v>
      </c>
      <c r="F8" s="39">
        <f>+C8+D8</f>
        <v>4311500</v>
      </c>
    </row>
    <row r="9" spans="1:6" x14ac:dyDescent="0.2">
      <c r="A9" s="43"/>
      <c r="B9" s="42"/>
      <c r="C9" s="41"/>
      <c r="D9" s="41"/>
      <c r="E9" s="41"/>
      <c r="F9" s="39"/>
    </row>
    <row r="10" spans="1:6" x14ac:dyDescent="0.2">
      <c r="A10" s="76"/>
      <c r="B10" s="77"/>
      <c r="C10" s="41"/>
      <c r="D10" s="41"/>
      <c r="E10" s="41"/>
      <c r="F10" s="39"/>
    </row>
    <row r="11" spans="1:6" x14ac:dyDescent="0.2">
      <c r="A11" s="74" t="s">
        <v>21</v>
      </c>
      <c r="B11" s="75" t="s">
        <v>28</v>
      </c>
      <c r="C11" s="65"/>
      <c r="D11" s="65"/>
      <c r="E11" s="65"/>
      <c r="F11" s="66"/>
    </row>
    <row r="12" spans="1:6" x14ac:dyDescent="0.2">
      <c r="A12" s="43">
        <v>661</v>
      </c>
      <c r="B12" s="42" t="s">
        <v>27</v>
      </c>
      <c r="C12" s="41">
        <v>938000</v>
      </c>
      <c r="D12" s="41">
        <v>2205210</v>
      </c>
      <c r="E12" s="40">
        <f>+D12/C12*100</f>
        <v>235.09701492537314</v>
      </c>
      <c r="F12" s="39">
        <f>+C12+D12</f>
        <v>3143210</v>
      </c>
    </row>
    <row r="13" spans="1:6" x14ac:dyDescent="0.2">
      <c r="A13" s="43"/>
      <c r="B13" s="42"/>
      <c r="C13" s="41"/>
      <c r="D13" s="41"/>
      <c r="E13" s="40"/>
      <c r="F13" s="39"/>
    </row>
    <row r="14" spans="1:6" x14ac:dyDescent="0.2">
      <c r="A14" s="43"/>
      <c r="B14" s="42"/>
      <c r="C14" s="41"/>
      <c r="D14" s="41"/>
      <c r="E14" s="40"/>
      <c r="F14" s="39"/>
    </row>
    <row r="15" spans="1:6" x14ac:dyDescent="0.2">
      <c r="A15" s="74" t="s">
        <v>21</v>
      </c>
      <c r="B15" s="75" t="s">
        <v>26</v>
      </c>
      <c r="C15" s="65"/>
      <c r="D15" s="65"/>
      <c r="E15" s="67"/>
      <c r="F15" s="66"/>
    </row>
    <row r="16" spans="1:6" x14ac:dyDescent="0.2">
      <c r="A16" s="43">
        <v>652</v>
      </c>
      <c r="B16" s="42" t="s">
        <v>25</v>
      </c>
      <c r="C16" s="41">
        <v>1303000</v>
      </c>
      <c r="D16" s="41">
        <v>0</v>
      </c>
      <c r="E16" s="40">
        <f>+D16/C16*100</f>
        <v>0</v>
      </c>
      <c r="F16" s="39">
        <f>+C16+D16</f>
        <v>1303000</v>
      </c>
    </row>
    <row r="17" spans="1:6" x14ac:dyDescent="0.2">
      <c r="A17" s="43"/>
      <c r="B17" s="42"/>
      <c r="C17" s="41"/>
      <c r="D17" s="41"/>
      <c r="E17" s="40"/>
      <c r="F17" s="39">
        <f>+C17-D17</f>
        <v>0</v>
      </c>
    </row>
    <row r="18" spans="1:6" x14ac:dyDescent="0.2">
      <c r="A18" s="43"/>
      <c r="B18" s="42"/>
      <c r="C18" s="41"/>
      <c r="D18" s="41"/>
      <c r="E18" s="40"/>
      <c r="F18" s="39"/>
    </row>
    <row r="19" spans="1:6" x14ac:dyDescent="0.2">
      <c r="A19" s="74" t="s">
        <v>21</v>
      </c>
      <c r="B19" s="75" t="s">
        <v>24</v>
      </c>
      <c r="C19" s="65"/>
      <c r="D19" s="65"/>
      <c r="E19" s="67"/>
      <c r="F19" s="66"/>
    </row>
    <row r="20" spans="1:6" x14ac:dyDescent="0.2">
      <c r="A20" s="43">
        <v>632</v>
      </c>
      <c r="B20" s="42" t="s">
        <v>23</v>
      </c>
      <c r="C20" s="41">
        <v>0</v>
      </c>
      <c r="D20" s="41">
        <v>7044040</v>
      </c>
      <c r="E20" s="40">
        <v>0</v>
      </c>
      <c r="F20" s="39">
        <f>+C20+D20</f>
        <v>7044040</v>
      </c>
    </row>
    <row r="21" spans="1:6" x14ac:dyDescent="0.2">
      <c r="A21" s="43">
        <v>636</v>
      </c>
      <c r="B21" s="42" t="s">
        <v>22</v>
      </c>
      <c r="C21" s="41">
        <v>103000</v>
      </c>
      <c r="D21" s="41">
        <v>0</v>
      </c>
      <c r="E21" s="40">
        <f>+D21/C21*100</f>
        <v>0</v>
      </c>
      <c r="F21" s="39">
        <f>+C21+D21</f>
        <v>103000</v>
      </c>
    </row>
    <row r="22" spans="1:6" x14ac:dyDescent="0.2">
      <c r="A22" s="43"/>
      <c r="B22" s="42"/>
      <c r="C22" s="41"/>
      <c r="D22" s="41"/>
      <c r="E22" s="40"/>
      <c r="F22" s="39"/>
    </row>
    <row r="23" spans="1:6" x14ac:dyDescent="0.2">
      <c r="A23" s="43"/>
      <c r="B23" s="42"/>
      <c r="C23" s="41"/>
      <c r="D23" s="41"/>
      <c r="E23" s="40"/>
      <c r="F23" s="39"/>
    </row>
    <row r="24" spans="1:6" x14ac:dyDescent="0.2">
      <c r="A24" s="74" t="s">
        <v>21</v>
      </c>
      <c r="B24" s="75" t="s">
        <v>20</v>
      </c>
      <c r="C24" s="65"/>
      <c r="D24" s="65"/>
      <c r="E24" s="67"/>
      <c r="F24" s="66"/>
    </row>
    <row r="25" spans="1:6" x14ac:dyDescent="0.2">
      <c r="A25" s="43">
        <v>663</v>
      </c>
      <c r="B25" s="42" t="s">
        <v>19</v>
      </c>
      <c r="C25" s="41">
        <v>20000</v>
      </c>
      <c r="D25" s="41">
        <v>0</v>
      </c>
      <c r="E25" s="40">
        <f>+D25/C25*100</f>
        <v>0</v>
      </c>
      <c r="F25" s="39">
        <f>+C25+D25</f>
        <v>20000</v>
      </c>
    </row>
    <row r="26" spans="1:6" x14ac:dyDescent="0.2">
      <c r="A26" s="43"/>
      <c r="B26" s="42"/>
      <c r="C26" s="41"/>
      <c r="D26" s="41"/>
      <c r="E26" s="40"/>
      <c r="F26" s="39"/>
    </row>
    <row r="27" spans="1:6" ht="13.5" thickBot="1" x14ac:dyDescent="0.25">
      <c r="A27" s="43"/>
      <c r="B27" s="42"/>
      <c r="C27" s="41"/>
      <c r="D27" s="41"/>
      <c r="E27" s="40"/>
      <c r="F27" s="39"/>
    </row>
    <row r="28" spans="1:6" ht="27.75" customHeight="1" thickBot="1" x14ac:dyDescent="0.25">
      <c r="A28" s="38"/>
      <c r="B28" s="37" t="s">
        <v>18</v>
      </c>
      <c r="C28" s="36">
        <f>SUM(C8:C27)</f>
        <v>6675500</v>
      </c>
      <c r="D28" s="36">
        <f>SUM(D8:D27)</f>
        <v>9249250</v>
      </c>
      <c r="E28" s="35">
        <f>+D28/C28*100</f>
        <v>138.5551644071605</v>
      </c>
      <c r="F28" s="34">
        <f>SUM(F8:F27)</f>
        <v>15924750</v>
      </c>
    </row>
    <row r="29" spans="1:6" x14ac:dyDescent="0.2">
      <c r="A29" s="28"/>
      <c r="B29" s="1"/>
      <c r="C29" s="1"/>
      <c r="D29" s="1"/>
      <c r="E29" s="1"/>
      <c r="F29" s="1"/>
    </row>
    <row r="30" spans="1:6" x14ac:dyDescent="0.2">
      <c r="A30" s="28"/>
      <c r="B30" s="1"/>
      <c r="C30" s="1"/>
      <c r="D30" s="1"/>
      <c r="E30" s="1"/>
      <c r="F30" s="1"/>
    </row>
    <row r="31" spans="1:6" x14ac:dyDescent="0.2">
      <c r="A31" s="28"/>
      <c r="B31" s="1"/>
      <c r="C31" s="1"/>
      <c r="D31" s="1"/>
      <c r="E31" s="1"/>
      <c r="F31" s="1"/>
    </row>
    <row r="32" spans="1:6" x14ac:dyDescent="0.2">
      <c r="A32" s="28"/>
      <c r="B32" s="1"/>
      <c r="C32" s="1"/>
      <c r="D32" s="1"/>
      <c r="E32" s="1"/>
      <c r="F32" s="1"/>
    </row>
    <row r="33" spans="1:6" x14ac:dyDescent="0.2">
      <c r="A33" s="28"/>
      <c r="B33" s="1"/>
      <c r="C33" s="1"/>
      <c r="D33" s="1"/>
      <c r="E33" s="1"/>
      <c r="F3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 DIO -REBALANS</vt:lpstr>
      <vt:lpstr>PLAN RASHODA I IZDATAKA-REBALAN</vt:lpstr>
      <vt:lpstr>PLAN PRIHODA-REBALANS</vt:lpstr>
      <vt:lpstr>'PLAN RASHODA I IZDATAKA-REBALAN'!Ispis_naslova</vt:lpstr>
      <vt:lpstr>'OPĆI DIO -REBALANS'!Podrucje_ispisa</vt:lpstr>
      <vt:lpstr>'PLAN RASHODA I IZDATAKA-REBALAN'!Podrucje_ispisa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E_2017</dc:creator>
  <cp:lastModifiedBy>E_2017</cp:lastModifiedBy>
  <cp:lastPrinted>2019-01-24T12:34:27Z</cp:lastPrinted>
  <dcterms:created xsi:type="dcterms:W3CDTF">2019-01-24T09:34:08Z</dcterms:created>
  <dcterms:modified xsi:type="dcterms:W3CDTF">2019-01-24T12:34:32Z</dcterms:modified>
</cp:coreProperties>
</file>